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05" yWindow="1635" windowWidth="14625" windowHeight="10815" activeTab="0"/>
  </bookViews>
  <sheets>
    <sheet name="Návrh 08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Jiri Braňka</author>
  </authors>
  <commentList>
    <comment ref="I25" authorId="0">
      <text>
        <r>
          <rPr>
            <b/>
            <sz val="8"/>
            <rFont val="Tahoma"/>
            <family val="0"/>
          </rPr>
          <t>Jiri Braňka:</t>
        </r>
        <r>
          <rPr>
            <sz val="8"/>
            <rFont val="Tahoma"/>
            <family val="0"/>
          </rPr>
          <t xml:space="preserve">
Hodonín 140 ti.
Rozhodčí 61 tis.
ceny 30 tis.
Novák 13, ostatní 13</t>
        </r>
      </text>
    </comment>
    <comment ref="K25" authorId="0">
      <text>
        <r>
          <rPr>
            <b/>
            <sz val="8"/>
            <rFont val="Tahoma"/>
            <family val="0"/>
          </rPr>
          <t>Jiri Braňka:</t>
        </r>
        <r>
          <rPr>
            <sz val="8"/>
            <rFont val="Tahoma"/>
            <family val="0"/>
          </rPr>
          <t xml:space="preserve">
Hodonín 140 ti.
Rozhodčí 61 tis.
ceny 30 tis.
Novák 13, ostatní 13</t>
        </r>
      </text>
    </comment>
  </commentList>
</comments>
</file>

<file path=xl/sharedStrings.xml><?xml version="1.0" encoding="utf-8"?>
<sst xmlns="http://schemas.openxmlformats.org/spreadsheetml/2006/main" count="191" uniqueCount="137">
  <si>
    <t>1.kapitola</t>
  </si>
  <si>
    <t>Sazka</t>
  </si>
  <si>
    <t>A. Příjmy</t>
  </si>
  <si>
    <t>B. Výdaje</t>
  </si>
  <si>
    <t>sekretariát</t>
  </si>
  <si>
    <t>nájem</t>
  </si>
  <si>
    <t>rozmnožovna</t>
  </si>
  <si>
    <t>ostatní osobní N.</t>
  </si>
  <si>
    <t>komise</t>
  </si>
  <si>
    <t>ČAST</t>
  </si>
  <si>
    <t>drobná režie</t>
  </si>
  <si>
    <t>Národní soutěže</t>
  </si>
  <si>
    <t>dospělí</t>
  </si>
  <si>
    <t>dorost</t>
  </si>
  <si>
    <t>starší žactvo</t>
  </si>
  <si>
    <t>mladší žactvo</t>
  </si>
  <si>
    <t>Propagace</t>
  </si>
  <si>
    <t>Nakupované služby</t>
  </si>
  <si>
    <t>C. Rozdíl</t>
  </si>
  <si>
    <t>2.kapitola</t>
  </si>
  <si>
    <t>Reprezentace</t>
  </si>
  <si>
    <t>A.Příjmy</t>
  </si>
  <si>
    <t>MŠMT</t>
  </si>
  <si>
    <t>reprezentace</t>
  </si>
  <si>
    <t>B.Výdaje</t>
  </si>
  <si>
    <t>Zahraniční soutěže</t>
  </si>
  <si>
    <t>MS</t>
  </si>
  <si>
    <t>ME</t>
  </si>
  <si>
    <t>TOP</t>
  </si>
  <si>
    <t>Pro Tour</t>
  </si>
  <si>
    <t>(dospělí i mládež)</t>
  </si>
  <si>
    <t>mládež</t>
  </si>
  <si>
    <t>MEJ</t>
  </si>
  <si>
    <t>mez.mistrovství</t>
  </si>
  <si>
    <t>Sportovní příprava</t>
  </si>
  <si>
    <t>KT</t>
  </si>
  <si>
    <t>VT</t>
  </si>
  <si>
    <t>Trenéři</t>
  </si>
  <si>
    <t>Ostatní výdaje reprezentace</t>
  </si>
  <si>
    <t>Materiální vybavení reprezentace</t>
  </si>
  <si>
    <t>C.Rozdíl</t>
  </si>
  <si>
    <t>3.kapitola</t>
  </si>
  <si>
    <t>Talentovaná mládež</t>
  </si>
  <si>
    <t>Sportovní příprava talentované mládeže</t>
  </si>
  <si>
    <t>4.kapitola</t>
  </si>
  <si>
    <t>Sportovní třídy</t>
  </si>
  <si>
    <t xml:space="preserve">dotace třídám </t>
  </si>
  <si>
    <t>5.kapitola</t>
  </si>
  <si>
    <t>SCM</t>
  </si>
  <si>
    <t>6.kapitola</t>
  </si>
  <si>
    <t>Prodej sportovního zboží</t>
  </si>
  <si>
    <t>Výsledek kapitoly</t>
  </si>
  <si>
    <t>Celkem výsledek hospodaření ČAST</t>
  </si>
  <si>
    <t>doplatek</t>
  </si>
  <si>
    <t>kanc.potřeby+technika</t>
  </si>
  <si>
    <t>teletext</t>
  </si>
  <si>
    <t>celkem</t>
  </si>
  <si>
    <t>A.Příjmy celkem</t>
  </si>
  <si>
    <t>B.Výdaje celkem</t>
  </si>
  <si>
    <t>konference</t>
  </si>
  <si>
    <t>MCR</t>
  </si>
  <si>
    <t>ředitel soutěží</t>
  </si>
  <si>
    <t>Školení</t>
  </si>
  <si>
    <t>trenérů</t>
  </si>
  <si>
    <t>rozhodčích</t>
  </si>
  <si>
    <t>Dotace</t>
  </si>
  <si>
    <t>KSST</t>
  </si>
  <si>
    <t>Rozhodčí</t>
  </si>
  <si>
    <t>zahraniční cestovné</t>
  </si>
  <si>
    <t>Odměny reprezentace</t>
  </si>
  <si>
    <t>ČOV</t>
  </si>
  <si>
    <t>Registrace</t>
  </si>
  <si>
    <t>náklady na registraci</t>
  </si>
  <si>
    <t>Vklady do soutěží</t>
  </si>
  <si>
    <t>Přestupy</t>
  </si>
  <si>
    <t>Prodej drobného materiálu</t>
  </si>
  <si>
    <t>Příjmy celkem</t>
  </si>
  <si>
    <t>Výdaje celkem</t>
  </si>
  <si>
    <t>Rozdíl</t>
  </si>
  <si>
    <t>Galavečer</t>
  </si>
  <si>
    <t>ŽT</t>
  </si>
  <si>
    <t>Vratka půjčky ČSTV</t>
  </si>
  <si>
    <t xml:space="preserve">  Sazka</t>
  </si>
  <si>
    <t xml:space="preserve">  Reprezentace</t>
  </si>
  <si>
    <t xml:space="preserve">  Talentovaná mládež</t>
  </si>
  <si>
    <t xml:space="preserve">  Sportovní třídy</t>
  </si>
  <si>
    <t xml:space="preserve">  SCM</t>
  </si>
  <si>
    <t xml:space="preserve">  Ostatní příjmy a výdaje</t>
  </si>
  <si>
    <t>Ostatní příjmy a výdaje</t>
  </si>
  <si>
    <t>Ostatní výdaje</t>
  </si>
  <si>
    <t xml:space="preserve">cestovné a odměny členů VV </t>
  </si>
  <si>
    <t>nár.soutěže</t>
  </si>
  <si>
    <t xml:space="preserve">Propagace </t>
  </si>
  <si>
    <t>Půjčka ČSTV</t>
  </si>
  <si>
    <t>účetnictví, ČSTV, materiál,různé</t>
  </si>
  <si>
    <t>Medaile, poháry, diplomy, atd.</t>
  </si>
  <si>
    <t xml:space="preserve">Opravy a údržba </t>
  </si>
  <si>
    <t>družstva</t>
  </si>
  <si>
    <t>příprava reprezentace</t>
  </si>
  <si>
    <t>REKAPITULACE ROZPOČTU</t>
  </si>
  <si>
    <t>Rekapitulace   příjmů a výdajů ČAST</t>
  </si>
  <si>
    <t>ČP, kval.liga, Extraliga</t>
  </si>
  <si>
    <t>kanc.technika</t>
  </si>
  <si>
    <t>elektřina, vodné</t>
  </si>
  <si>
    <t>ČMKV, SW</t>
  </si>
  <si>
    <t>PON, TOP</t>
  </si>
  <si>
    <t>Úroky</t>
  </si>
  <si>
    <t>Datum zprac.</t>
  </si>
  <si>
    <t>čerpání</t>
  </si>
  <si>
    <t>ostatní půjčky</t>
  </si>
  <si>
    <t xml:space="preserve">Rozpočet ČAST  2008 </t>
  </si>
  <si>
    <t>Sazka 2006</t>
  </si>
  <si>
    <t>MF 2008</t>
  </si>
  <si>
    <t>Sponzoři a reklama</t>
  </si>
  <si>
    <t>Příprava MEJ 2009</t>
  </si>
  <si>
    <t>Sazka 2007</t>
  </si>
  <si>
    <t>pošta,telefon,internet</t>
  </si>
  <si>
    <t>správa www stránek, registr</t>
  </si>
  <si>
    <t xml:space="preserve">  Poznámka</t>
  </si>
  <si>
    <t>Příjem z evidenčních poplatků</t>
  </si>
  <si>
    <t>Přiděleno krajským svazům</t>
  </si>
  <si>
    <t>Přiděleno regionálním svazům</t>
  </si>
  <si>
    <t>Index</t>
  </si>
  <si>
    <t>EL, kval., OH+kval</t>
  </si>
  <si>
    <t>Výdaje 2007, hrazené 2008</t>
  </si>
  <si>
    <t>čerp.1-12</t>
  </si>
  <si>
    <t>návrh</t>
  </si>
  <si>
    <t>Autoprovoz</t>
  </si>
  <si>
    <t>Ostatní zdroje</t>
  </si>
  <si>
    <t>Výnos z MEJ</t>
  </si>
  <si>
    <t>mzdy + poj. (Se+hosp+př+mpř)</t>
  </si>
  <si>
    <t>VV (schůze,cest.,….)</t>
  </si>
  <si>
    <t>Přiděleno ČÁST</t>
  </si>
  <si>
    <t>Ostatní příjmy včetně registračních poplatků</t>
  </si>
  <si>
    <t>dotace nejlepším oddílům s mládeží</t>
  </si>
  <si>
    <t xml:space="preserve"> </t>
  </si>
  <si>
    <t>propagace (ST. TENIS, MEJ,..)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</si>
</sst>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</numFmts>
  <fonts count="6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Tahoma"/>
      <family val="0"/>
    </font>
    <font>
      <b/>
      <sz val="8"/>
      <name val="Tahoma"/>
      <family val="0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0" fontId="2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3" borderId="0" xfId="0" applyFill="1" applyAlignment="1">
      <alignment/>
    </xf>
    <xf numFmtId="0" fontId="2" fillId="0" borderId="2" xfId="0" applyFont="1" applyBorder="1" applyAlignment="1">
      <alignment/>
    </xf>
    <xf numFmtId="0" fontId="0" fillId="3" borderId="1" xfId="0" applyFill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2" fillId="3" borderId="0" xfId="0" applyFont="1" applyFill="1" applyAlignment="1">
      <alignment/>
    </xf>
    <xf numFmtId="0" fontId="0" fillId="4" borderId="0" xfId="0" applyFill="1" applyAlignment="1">
      <alignment/>
    </xf>
    <xf numFmtId="0" fontId="2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4" borderId="2" xfId="0" applyFill="1" applyBorder="1" applyAlignment="1">
      <alignment/>
    </xf>
    <xf numFmtId="14" fontId="2" fillId="0" borderId="0" xfId="0" applyNumberFormat="1" applyFont="1" applyAlignment="1">
      <alignment/>
    </xf>
    <xf numFmtId="0" fontId="2" fillId="4" borderId="0" xfId="0" applyFont="1" applyFill="1" applyAlignment="1">
      <alignment/>
    </xf>
    <xf numFmtId="0" fontId="2" fillId="0" borderId="0" xfId="0" applyFont="1" applyBorder="1" applyAlignment="1">
      <alignment/>
    </xf>
    <xf numFmtId="14" fontId="2" fillId="4" borderId="0" xfId="0" applyNumberFormat="1" applyFont="1" applyFill="1" applyAlignment="1">
      <alignment/>
    </xf>
    <xf numFmtId="0" fontId="1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1" fillId="0" borderId="5" xfId="0" applyFont="1" applyBorder="1" applyAlignment="1">
      <alignment/>
    </xf>
    <xf numFmtId="14" fontId="0" fillId="4" borderId="5" xfId="0" applyNumberForma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14" fontId="1" fillId="4" borderId="5" xfId="0" applyNumberFormat="1" applyFont="1" applyFill="1" applyBorder="1" applyAlignment="1">
      <alignment/>
    </xf>
    <xf numFmtId="0" fontId="0" fillId="4" borderId="7" xfId="0" applyFill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5" borderId="0" xfId="0" applyFill="1" applyAlignment="1">
      <alignment/>
    </xf>
    <xf numFmtId="0" fontId="1" fillId="5" borderId="4" xfId="0" applyFont="1" applyFill="1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/>
    </xf>
    <xf numFmtId="0" fontId="0" fillId="6" borderId="1" xfId="0" applyFill="1" applyBorder="1" applyAlignment="1">
      <alignment/>
    </xf>
    <xf numFmtId="0" fontId="2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0" fillId="2" borderId="12" xfId="0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4" borderId="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4" fontId="2" fillId="3" borderId="0" xfId="0" applyNumberFormat="1" applyFont="1" applyFill="1" applyAlignment="1">
      <alignment/>
    </xf>
    <xf numFmtId="0" fontId="0" fillId="2" borderId="10" xfId="0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3" borderId="0" xfId="0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0" fillId="6" borderId="0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0" borderId="1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8"/>
  <sheetViews>
    <sheetView tabSelected="1" workbookViewId="0" topLeftCell="A118">
      <pane ySplit="5235" topLeftCell="BM125" activePane="topLeft" state="split"/>
      <selection pane="topLeft" activeCell="L2" sqref="L2"/>
      <selection pane="bottomLeft" activeCell="A94" sqref="A94"/>
    </sheetView>
  </sheetViews>
  <sheetFormatPr defaultColWidth="9.00390625" defaultRowHeight="12.75"/>
  <cols>
    <col min="1" max="1" width="3.875" style="0" customWidth="1"/>
    <col min="2" max="2" width="11.25390625" style="0" customWidth="1"/>
    <col min="3" max="3" width="7.75390625" style="0" customWidth="1"/>
    <col min="4" max="4" width="12.375" style="0" customWidth="1"/>
    <col min="6" max="6" width="10.125" style="0" bestFit="1" customWidth="1"/>
    <col min="8" max="11" width="9.125" style="46" customWidth="1"/>
    <col min="12" max="13" width="10.125" style="0" bestFit="1" customWidth="1"/>
  </cols>
  <sheetData>
    <row r="1" spans="1:13" ht="12.75">
      <c r="A1" s="4" t="s">
        <v>110</v>
      </c>
      <c r="E1" s="17"/>
      <c r="F1" s="80"/>
      <c r="H1" s="59"/>
      <c r="I1" s="59"/>
      <c r="J1" s="59"/>
      <c r="K1" s="59"/>
      <c r="L1" s="31">
        <v>39965</v>
      </c>
      <c r="M1" s="2" t="s">
        <v>107</v>
      </c>
    </row>
    <row r="2" spans="1:13" ht="12.75">
      <c r="A2" s="18"/>
      <c r="B2" s="18"/>
      <c r="C2" s="18"/>
      <c r="D2" s="18"/>
      <c r="E2" s="18"/>
      <c r="F2" s="18"/>
      <c r="G2" s="18"/>
      <c r="H2" s="76">
        <v>2008</v>
      </c>
      <c r="I2" s="76">
        <v>2008</v>
      </c>
      <c r="J2" s="76" t="s">
        <v>122</v>
      </c>
      <c r="K2" s="76">
        <v>2009</v>
      </c>
      <c r="L2" s="24"/>
      <c r="M2" s="18"/>
    </row>
    <row r="3" spans="1:13" ht="12.75">
      <c r="A3" s="19" t="s">
        <v>0</v>
      </c>
      <c r="B3" s="19"/>
      <c r="C3" s="19" t="s">
        <v>1</v>
      </c>
      <c r="D3" s="20"/>
      <c r="E3" s="20"/>
      <c r="F3" s="20"/>
      <c r="G3" s="20"/>
      <c r="H3" s="47"/>
      <c r="I3" s="47" t="s">
        <v>125</v>
      </c>
      <c r="J3" s="47" t="s">
        <v>108</v>
      </c>
      <c r="K3" s="47" t="s">
        <v>126</v>
      </c>
      <c r="L3" s="25" t="s">
        <v>118</v>
      </c>
      <c r="M3" s="20"/>
    </row>
    <row r="4" spans="2:13" ht="11.25" customHeight="1">
      <c r="B4" t="s">
        <v>2</v>
      </c>
      <c r="H4" s="48">
        <v>3808</v>
      </c>
      <c r="I4" s="48">
        <v>864.3</v>
      </c>
      <c r="J4" s="48">
        <f aca="true" t="shared" si="0" ref="J4:J21">ROUND(I4/H4*100,2)</f>
        <v>22.7</v>
      </c>
      <c r="K4" s="48">
        <v>0</v>
      </c>
      <c r="L4" s="35"/>
      <c r="M4" s="4"/>
    </row>
    <row r="5" spans="5:13" ht="11.25" customHeight="1">
      <c r="E5" s="64" t="s">
        <v>53</v>
      </c>
      <c r="F5" s="64" t="s">
        <v>112</v>
      </c>
      <c r="H5" s="48">
        <v>1780</v>
      </c>
      <c r="I5" s="48">
        <v>1748.6</v>
      </c>
      <c r="J5" s="48">
        <f t="shared" si="0"/>
        <v>98.24</v>
      </c>
      <c r="K5" s="48">
        <v>1748.6</v>
      </c>
      <c r="L5" s="39"/>
      <c r="M5" s="4"/>
    </row>
    <row r="6" spans="5:13" ht="11.25" customHeight="1">
      <c r="E6" s="64" t="s">
        <v>53</v>
      </c>
      <c r="F6" s="64" t="s">
        <v>111</v>
      </c>
      <c r="H6" s="48">
        <v>747</v>
      </c>
      <c r="I6" s="48"/>
      <c r="J6" s="48">
        <f t="shared" si="0"/>
        <v>0</v>
      </c>
      <c r="K6" s="48">
        <v>747</v>
      </c>
      <c r="L6" s="39"/>
      <c r="M6" s="4"/>
    </row>
    <row r="7" spans="5:13" ht="11.25" customHeight="1">
      <c r="E7" t="s">
        <v>53</v>
      </c>
      <c r="F7" t="s">
        <v>115</v>
      </c>
      <c r="H7" s="48">
        <v>254</v>
      </c>
      <c r="I7" s="48">
        <v>254</v>
      </c>
      <c r="J7" s="48">
        <f t="shared" si="0"/>
        <v>100</v>
      </c>
      <c r="K7" s="48">
        <v>154</v>
      </c>
      <c r="L7" s="35"/>
      <c r="M7" s="4"/>
    </row>
    <row r="8" spans="2:13" ht="11.25" customHeight="1">
      <c r="B8" s="1" t="s">
        <v>57</v>
      </c>
      <c r="C8" s="1"/>
      <c r="D8" s="1"/>
      <c r="E8" s="1"/>
      <c r="F8" s="1"/>
      <c r="G8" s="1"/>
      <c r="H8" s="51">
        <f>SUM(H4:H7)</f>
        <v>6589</v>
      </c>
      <c r="I8" s="51">
        <f>SUM(I4:I7)</f>
        <v>2866.8999999999996</v>
      </c>
      <c r="J8" s="62">
        <f t="shared" si="0"/>
        <v>43.51</v>
      </c>
      <c r="K8" s="51">
        <f>SUM(K4:K7)</f>
        <v>2649.6</v>
      </c>
      <c r="L8" s="37"/>
      <c r="M8" s="1"/>
    </row>
    <row r="9" spans="2:12" ht="11.25" customHeight="1">
      <c r="B9" t="s">
        <v>3</v>
      </c>
      <c r="C9" t="s">
        <v>9</v>
      </c>
      <c r="D9" s="14" t="s">
        <v>4</v>
      </c>
      <c r="E9" t="s">
        <v>130</v>
      </c>
      <c r="H9" s="48">
        <v>1350</v>
      </c>
      <c r="I9" s="48">
        <v>1620</v>
      </c>
      <c r="J9" s="48">
        <f t="shared" si="0"/>
        <v>120</v>
      </c>
      <c r="K9" s="48">
        <v>1000</v>
      </c>
      <c r="L9" s="35"/>
    </row>
    <row r="10" spans="5:12" ht="11.25" customHeight="1">
      <c r="E10" t="s">
        <v>7</v>
      </c>
      <c r="H10" s="48">
        <v>90</v>
      </c>
      <c r="I10" s="48">
        <v>179</v>
      </c>
      <c r="J10" s="48">
        <f t="shared" si="0"/>
        <v>198.89</v>
      </c>
      <c r="K10" s="48">
        <v>500</v>
      </c>
      <c r="L10" s="35"/>
    </row>
    <row r="11" spans="5:12" ht="11.25" customHeight="1">
      <c r="E11" t="s">
        <v>5</v>
      </c>
      <c r="H11" s="48">
        <v>233</v>
      </c>
      <c r="I11" s="48">
        <v>206</v>
      </c>
      <c r="J11" s="48">
        <f t="shared" si="0"/>
        <v>88.41</v>
      </c>
      <c r="K11" s="48">
        <v>210</v>
      </c>
      <c r="L11" s="35"/>
    </row>
    <row r="12" spans="5:12" ht="11.25" customHeight="1">
      <c r="E12" t="s">
        <v>103</v>
      </c>
      <c r="F12" s="9"/>
      <c r="G12" s="9"/>
      <c r="H12" s="50">
        <v>71</v>
      </c>
      <c r="I12" s="50">
        <v>65</v>
      </c>
      <c r="J12" s="48">
        <f t="shared" si="0"/>
        <v>91.55</v>
      </c>
      <c r="K12" s="50">
        <v>70</v>
      </c>
      <c r="L12" s="35"/>
    </row>
    <row r="13" spans="5:12" ht="11.25" customHeight="1">
      <c r="E13" t="s">
        <v>6</v>
      </c>
      <c r="H13" s="48">
        <v>10</v>
      </c>
      <c r="I13" s="48">
        <v>6</v>
      </c>
      <c r="J13" s="48">
        <f t="shared" si="0"/>
        <v>60</v>
      </c>
      <c r="K13" s="48">
        <v>6</v>
      </c>
      <c r="L13" s="35"/>
    </row>
    <row r="14" spans="5:12" ht="11.25" customHeight="1">
      <c r="E14" t="s">
        <v>116</v>
      </c>
      <c r="H14" s="48">
        <v>150</v>
      </c>
      <c r="I14" s="48">
        <v>169</v>
      </c>
      <c r="J14" s="48">
        <f t="shared" si="0"/>
        <v>112.67</v>
      </c>
      <c r="K14" s="48">
        <v>150</v>
      </c>
      <c r="L14" s="35"/>
    </row>
    <row r="15" spans="5:12" ht="11.25" customHeight="1">
      <c r="E15" t="s">
        <v>117</v>
      </c>
      <c r="H15" s="48">
        <v>150</v>
      </c>
      <c r="I15" s="48">
        <v>60</v>
      </c>
      <c r="J15" s="48">
        <f t="shared" si="0"/>
        <v>40</v>
      </c>
      <c r="K15" s="48">
        <v>60</v>
      </c>
      <c r="L15" s="35"/>
    </row>
    <row r="16" spans="5:12" ht="11.25" customHeight="1">
      <c r="E16" t="s">
        <v>54</v>
      </c>
      <c r="H16" s="48">
        <v>70</v>
      </c>
      <c r="I16" s="48">
        <v>28</v>
      </c>
      <c r="J16" s="48">
        <f t="shared" si="0"/>
        <v>40</v>
      </c>
      <c r="K16" s="48">
        <v>50</v>
      </c>
      <c r="L16" s="35"/>
    </row>
    <row r="17" spans="5:12" ht="11.25" customHeight="1">
      <c r="E17" t="s">
        <v>10</v>
      </c>
      <c r="H17" s="48">
        <v>70</v>
      </c>
      <c r="I17" s="48">
        <v>48</v>
      </c>
      <c r="J17" s="48">
        <f t="shared" si="0"/>
        <v>68.57</v>
      </c>
      <c r="K17" s="48">
        <v>50</v>
      </c>
      <c r="L17" s="35"/>
    </row>
    <row r="18" spans="4:13" ht="11.25" customHeight="1">
      <c r="D18" s="15" t="s">
        <v>4</v>
      </c>
      <c r="E18" s="15" t="s">
        <v>56</v>
      </c>
      <c r="F18" s="1"/>
      <c r="G18" s="1"/>
      <c r="H18" s="51">
        <f>SUM(H9:H17)</f>
        <v>2194</v>
      </c>
      <c r="I18" s="51">
        <f>SUM(I9:I17)</f>
        <v>2381</v>
      </c>
      <c r="J18" s="62">
        <f t="shared" si="0"/>
        <v>108.52</v>
      </c>
      <c r="K18" s="51">
        <f>SUM(K9:K17)</f>
        <v>2096</v>
      </c>
      <c r="L18" s="37"/>
      <c r="M18" s="1"/>
    </row>
    <row r="19" spans="4:12" ht="11.25" customHeight="1">
      <c r="D19" s="14" t="s">
        <v>8</v>
      </c>
      <c r="E19" t="s">
        <v>131</v>
      </c>
      <c r="H19" s="48">
        <v>450</v>
      </c>
      <c r="I19" s="48">
        <v>292</v>
      </c>
      <c r="J19" s="48">
        <f t="shared" si="0"/>
        <v>64.89</v>
      </c>
      <c r="K19" s="48">
        <v>350</v>
      </c>
      <c r="L19" s="35"/>
    </row>
    <row r="20" spans="5:12" ht="11.25" customHeight="1">
      <c r="E20" t="s">
        <v>61</v>
      </c>
      <c r="H20" s="48">
        <v>276</v>
      </c>
      <c r="I20" s="48">
        <v>230</v>
      </c>
      <c r="J20" s="48">
        <f t="shared" si="0"/>
        <v>83.33</v>
      </c>
      <c r="K20" s="48">
        <v>322</v>
      </c>
      <c r="L20" s="35"/>
    </row>
    <row r="21" spans="5:12" ht="11.25" customHeight="1">
      <c r="E21" t="s">
        <v>8</v>
      </c>
      <c r="H21" s="48">
        <v>250</v>
      </c>
      <c r="I21" s="48">
        <v>198</v>
      </c>
      <c r="J21" s="48">
        <f t="shared" si="0"/>
        <v>79.2</v>
      </c>
      <c r="K21" s="48">
        <v>200</v>
      </c>
      <c r="L21" s="35"/>
    </row>
    <row r="22" spans="5:12" ht="11.25" customHeight="1">
      <c r="E22" t="s">
        <v>90</v>
      </c>
      <c r="H22" s="48">
        <v>0</v>
      </c>
      <c r="I22" s="48">
        <v>0</v>
      </c>
      <c r="J22" s="48">
        <v>0</v>
      </c>
      <c r="K22" s="48">
        <v>0</v>
      </c>
      <c r="L22" s="35"/>
    </row>
    <row r="23" spans="5:12" ht="11.25" customHeight="1">
      <c r="E23" t="s">
        <v>59</v>
      </c>
      <c r="H23" s="48">
        <v>50</v>
      </c>
      <c r="I23" s="48">
        <v>76</v>
      </c>
      <c r="J23" s="48">
        <f aca="true" t="shared" si="1" ref="J23:J37">ROUND(I23/H23*100,2)</f>
        <v>152</v>
      </c>
      <c r="K23" s="48">
        <v>60</v>
      </c>
      <c r="L23" s="35"/>
    </row>
    <row r="24" spans="4:13" ht="11.25" customHeight="1">
      <c r="D24" s="15" t="s">
        <v>8</v>
      </c>
      <c r="E24" s="15" t="s">
        <v>56</v>
      </c>
      <c r="F24" s="15"/>
      <c r="G24" s="15"/>
      <c r="H24" s="51">
        <f>SUM(H19:H23)</f>
        <v>1026</v>
      </c>
      <c r="I24" s="51">
        <f>SUM(I19:I23)</f>
        <v>796</v>
      </c>
      <c r="J24" s="62">
        <f t="shared" si="1"/>
        <v>77.58</v>
      </c>
      <c r="K24" s="51">
        <f>SUM(K19:K23)</f>
        <v>932</v>
      </c>
      <c r="L24" s="27"/>
      <c r="M24" s="15"/>
    </row>
    <row r="25" spans="3:12" ht="11.25" customHeight="1">
      <c r="C25" t="s">
        <v>11</v>
      </c>
      <c r="E25" t="s">
        <v>60</v>
      </c>
      <c r="F25" t="s">
        <v>12</v>
      </c>
      <c r="H25" s="48">
        <v>200</v>
      </c>
      <c r="I25" s="48">
        <v>257</v>
      </c>
      <c r="J25" s="48">
        <f t="shared" si="1"/>
        <v>128.5</v>
      </c>
      <c r="K25" s="48"/>
      <c r="L25" s="35"/>
    </row>
    <row r="26" spans="6:12" ht="11.25" customHeight="1">
      <c r="F26" t="s">
        <v>13</v>
      </c>
      <c r="H26" s="48">
        <v>115</v>
      </c>
      <c r="I26" s="48">
        <v>104</v>
      </c>
      <c r="J26" s="48">
        <f t="shared" si="1"/>
        <v>90.43</v>
      </c>
      <c r="K26" s="48"/>
      <c r="L26" s="35"/>
    </row>
    <row r="27" spans="6:12" ht="11.25" customHeight="1">
      <c r="F27" t="s">
        <v>14</v>
      </c>
      <c r="H27" s="48">
        <v>100</v>
      </c>
      <c r="I27" s="48">
        <v>108</v>
      </c>
      <c r="J27" s="48">
        <f t="shared" si="1"/>
        <v>108</v>
      </c>
      <c r="K27" s="48"/>
      <c r="L27" s="35"/>
    </row>
    <row r="28" spans="6:12" ht="11.25" customHeight="1">
      <c r="F28" t="s">
        <v>15</v>
      </c>
      <c r="H28" s="48">
        <v>100</v>
      </c>
      <c r="I28" s="48">
        <v>116</v>
      </c>
      <c r="J28" s="48">
        <f t="shared" si="1"/>
        <v>116</v>
      </c>
      <c r="K28" s="48"/>
      <c r="L28" s="35"/>
    </row>
    <row r="29" spans="6:12" ht="11.25" customHeight="1">
      <c r="F29" t="s">
        <v>97</v>
      </c>
      <c r="H29" s="48">
        <v>100</v>
      </c>
      <c r="I29" s="48">
        <v>95</v>
      </c>
      <c r="J29" s="48">
        <f t="shared" si="1"/>
        <v>95</v>
      </c>
      <c r="K29" s="48"/>
      <c r="L29" s="35"/>
    </row>
    <row r="30" spans="5:12" ht="11.25" customHeight="1">
      <c r="E30" t="s">
        <v>105</v>
      </c>
      <c r="H30" s="48">
        <v>40</v>
      </c>
      <c r="I30" s="48">
        <v>40</v>
      </c>
      <c r="J30" s="48">
        <f t="shared" si="1"/>
        <v>100</v>
      </c>
      <c r="K30" s="48"/>
      <c r="L30" s="35"/>
    </row>
    <row r="31" spans="5:12" ht="11.25" customHeight="1">
      <c r="E31" t="s">
        <v>80</v>
      </c>
      <c r="H31" s="48">
        <v>30</v>
      </c>
      <c r="I31" s="48">
        <v>36</v>
      </c>
      <c r="J31" s="48">
        <f t="shared" si="1"/>
        <v>120</v>
      </c>
      <c r="K31" s="48"/>
      <c r="L31" s="35"/>
    </row>
    <row r="32" spans="5:12" ht="11.25" customHeight="1">
      <c r="E32" t="s">
        <v>101</v>
      </c>
      <c r="H32" s="48">
        <v>60</v>
      </c>
      <c r="I32" s="48">
        <v>66</v>
      </c>
      <c r="J32" s="48">
        <f t="shared" si="1"/>
        <v>110</v>
      </c>
      <c r="K32" s="48"/>
      <c r="L32" s="35"/>
    </row>
    <row r="33" spans="4:13" ht="11.25" customHeight="1">
      <c r="D33" s="15" t="s">
        <v>91</v>
      </c>
      <c r="E33" s="15" t="s">
        <v>56</v>
      </c>
      <c r="F33" s="15"/>
      <c r="G33" s="15"/>
      <c r="H33" s="51">
        <f>SUM(H25:H32)</f>
        <v>745</v>
      </c>
      <c r="I33" s="51">
        <f>SUM(I25:I32)</f>
        <v>822</v>
      </c>
      <c r="J33" s="62">
        <f t="shared" si="1"/>
        <v>110.34</v>
      </c>
      <c r="K33" s="51">
        <v>500</v>
      </c>
      <c r="L33" s="27"/>
      <c r="M33" s="15"/>
    </row>
    <row r="34" spans="3:12" ht="11.25" customHeight="1">
      <c r="C34" t="s">
        <v>16</v>
      </c>
      <c r="E34" t="s">
        <v>136</v>
      </c>
      <c r="H34" s="48">
        <v>300</v>
      </c>
      <c r="I34" s="48">
        <v>293</v>
      </c>
      <c r="J34" s="48">
        <f t="shared" si="1"/>
        <v>97.67</v>
      </c>
      <c r="K34" s="48">
        <v>400</v>
      </c>
      <c r="L34" s="35"/>
    </row>
    <row r="35" spans="5:12" ht="11.25" customHeight="1">
      <c r="E35" t="s">
        <v>79</v>
      </c>
      <c r="H35" s="48">
        <v>50</v>
      </c>
      <c r="I35" s="48">
        <v>0</v>
      </c>
      <c r="J35" s="48">
        <f t="shared" si="1"/>
        <v>0</v>
      </c>
      <c r="K35" s="48">
        <v>0</v>
      </c>
      <c r="L35" s="35"/>
    </row>
    <row r="36" spans="5:12" ht="11.25" customHeight="1">
      <c r="E36" t="s">
        <v>55</v>
      </c>
      <c r="H36" s="48">
        <v>50</v>
      </c>
      <c r="I36" s="48">
        <v>48</v>
      </c>
      <c r="J36" s="48">
        <f t="shared" si="1"/>
        <v>96</v>
      </c>
      <c r="K36" s="48">
        <v>48</v>
      </c>
      <c r="L36" s="35"/>
    </row>
    <row r="37" spans="4:13" ht="11.25" customHeight="1">
      <c r="D37" s="15" t="s">
        <v>92</v>
      </c>
      <c r="E37" s="15" t="s">
        <v>56</v>
      </c>
      <c r="F37" s="15"/>
      <c r="G37" s="15"/>
      <c r="H37" s="49">
        <f>SUM(H34:H36)</f>
        <v>400</v>
      </c>
      <c r="I37" s="49">
        <f>SUM(I34:I36)</f>
        <v>341</v>
      </c>
      <c r="J37" s="62">
        <f t="shared" si="1"/>
        <v>85.25</v>
      </c>
      <c r="K37" s="49">
        <f>SUM(K34:K36)</f>
        <v>448</v>
      </c>
      <c r="L37" s="27"/>
      <c r="M37" s="15"/>
    </row>
    <row r="38" spans="4:13" ht="11.25" customHeight="1">
      <c r="D38" s="16"/>
      <c r="E38" s="16"/>
      <c r="F38" s="16"/>
      <c r="G38" s="16"/>
      <c r="H38" s="52"/>
      <c r="I38" s="52"/>
      <c r="J38" s="48"/>
      <c r="K38" s="52"/>
      <c r="L38" s="36"/>
      <c r="M38" s="16"/>
    </row>
    <row r="39" spans="4:13" ht="11.25" customHeight="1">
      <c r="D39" s="16"/>
      <c r="E39" s="16"/>
      <c r="F39" s="16"/>
      <c r="G39" s="16"/>
      <c r="H39" s="52"/>
      <c r="I39" s="52"/>
      <c r="J39" s="48"/>
      <c r="K39" s="52"/>
      <c r="L39" s="36"/>
      <c r="M39" s="16"/>
    </row>
    <row r="40" spans="4:13" ht="11.25" customHeight="1">
      <c r="D40" s="16"/>
      <c r="E40" s="16"/>
      <c r="F40" s="16"/>
      <c r="G40" s="16"/>
      <c r="H40" s="52"/>
      <c r="I40" s="52"/>
      <c r="J40" s="48"/>
      <c r="K40" s="52"/>
      <c r="L40" s="36"/>
      <c r="M40" s="16"/>
    </row>
    <row r="41" spans="1:13" ht="11.25" customHeight="1">
      <c r="A41" s="18"/>
      <c r="B41" s="18"/>
      <c r="C41" s="18"/>
      <c r="D41" s="21"/>
      <c r="E41" s="21"/>
      <c r="F41" s="21"/>
      <c r="G41" s="21"/>
      <c r="H41" s="76">
        <f>H2</f>
        <v>2008</v>
      </c>
      <c r="I41" s="76">
        <f>I2</f>
        <v>2008</v>
      </c>
      <c r="J41" s="76" t="s">
        <v>122</v>
      </c>
      <c r="K41" s="76">
        <f>K2</f>
        <v>2009</v>
      </c>
      <c r="L41" s="24"/>
      <c r="M41" s="21"/>
    </row>
    <row r="42" spans="1:13" ht="11.25" customHeight="1">
      <c r="A42" s="20"/>
      <c r="B42" s="19" t="s">
        <v>1</v>
      </c>
      <c r="C42" s="20"/>
      <c r="D42" s="22"/>
      <c r="E42" s="22"/>
      <c r="F42" s="22"/>
      <c r="G42" s="22"/>
      <c r="H42" s="47">
        <f>H3</f>
        <v>0</v>
      </c>
      <c r="I42" s="47" t="str">
        <f>I3</f>
        <v>čerp.1-12</v>
      </c>
      <c r="J42" s="47" t="s">
        <v>108</v>
      </c>
      <c r="K42" s="47" t="str">
        <f>K3</f>
        <v>návrh</v>
      </c>
      <c r="L42" s="38">
        <f>L1</f>
        <v>39965</v>
      </c>
      <c r="M42" s="22"/>
    </row>
    <row r="43" spans="3:12" ht="11.25" customHeight="1">
      <c r="C43" t="s">
        <v>62</v>
      </c>
      <c r="E43" t="s">
        <v>63</v>
      </c>
      <c r="H43" s="48">
        <v>60</v>
      </c>
      <c r="I43" s="48">
        <v>25</v>
      </c>
      <c r="J43" s="48">
        <f aca="true" t="shared" si="2" ref="J43:J54">ROUND(I43/H43*100,2)</f>
        <v>41.67</v>
      </c>
      <c r="K43" s="48">
        <v>60</v>
      </c>
      <c r="L43" s="35"/>
    </row>
    <row r="44" spans="5:12" ht="11.25" customHeight="1">
      <c r="E44" s="9" t="s">
        <v>64</v>
      </c>
      <c r="H44" s="48">
        <v>25</v>
      </c>
      <c r="I44" s="48">
        <v>18</v>
      </c>
      <c r="J44" s="48">
        <f t="shared" si="2"/>
        <v>72</v>
      </c>
      <c r="K44" s="48">
        <v>25</v>
      </c>
      <c r="L44" s="35"/>
    </row>
    <row r="45" spans="3:12" ht="11.25" customHeight="1">
      <c r="C45" t="s">
        <v>67</v>
      </c>
      <c r="E45" s="9" t="s">
        <v>68</v>
      </c>
      <c r="H45" s="48">
        <v>65</v>
      </c>
      <c r="I45" s="48">
        <v>38</v>
      </c>
      <c r="J45" s="48">
        <f t="shared" si="2"/>
        <v>58.46</v>
      </c>
      <c r="K45" s="48">
        <v>50</v>
      </c>
      <c r="L45" s="35"/>
    </row>
    <row r="46" spans="3:12" ht="11.25" customHeight="1">
      <c r="C46" t="s">
        <v>17</v>
      </c>
      <c r="E46" s="2" t="s">
        <v>94</v>
      </c>
      <c r="H46" s="48">
        <v>400</v>
      </c>
      <c r="I46" s="48">
        <v>391</v>
      </c>
      <c r="J46" s="48">
        <f t="shared" si="2"/>
        <v>97.75</v>
      </c>
      <c r="K46" s="48">
        <v>150</v>
      </c>
      <c r="L46" s="35"/>
    </row>
    <row r="47" spans="3:12" ht="11.25" customHeight="1">
      <c r="C47" t="s">
        <v>95</v>
      </c>
      <c r="E47" s="2"/>
      <c r="H47" s="48">
        <v>30</v>
      </c>
      <c r="I47" s="48">
        <v>48</v>
      </c>
      <c r="J47" s="48">
        <f t="shared" si="2"/>
        <v>160</v>
      </c>
      <c r="K47" s="48">
        <v>20</v>
      </c>
      <c r="L47" s="35" t="s">
        <v>135</v>
      </c>
    </row>
    <row r="48" spans="3:12" ht="11.25" customHeight="1">
      <c r="C48" t="s">
        <v>96</v>
      </c>
      <c r="E48" s="2" t="s">
        <v>102</v>
      </c>
      <c r="H48" s="48">
        <v>30</v>
      </c>
      <c r="I48" s="48">
        <v>20</v>
      </c>
      <c r="J48" s="48">
        <f t="shared" si="2"/>
        <v>66.67</v>
      </c>
      <c r="K48" s="48">
        <v>20</v>
      </c>
      <c r="L48" s="35"/>
    </row>
    <row r="49" spans="3:12" ht="11.25" customHeight="1">
      <c r="C49" t="s">
        <v>127</v>
      </c>
      <c r="E49" s="2"/>
      <c r="H49" s="48">
        <v>0</v>
      </c>
      <c r="I49" s="48">
        <v>0</v>
      </c>
      <c r="J49" s="48"/>
      <c r="K49" s="48">
        <v>70</v>
      </c>
      <c r="L49" s="35"/>
    </row>
    <row r="50" spans="3:12" ht="11.25" customHeight="1">
      <c r="C50" t="s">
        <v>134</v>
      </c>
      <c r="E50" s="2"/>
      <c r="H50" s="48"/>
      <c r="I50" s="48"/>
      <c r="J50" s="48"/>
      <c r="K50" s="48">
        <v>350</v>
      </c>
      <c r="L50" s="35"/>
    </row>
    <row r="51" spans="3:12" ht="11.25" customHeight="1">
      <c r="C51" t="s">
        <v>65</v>
      </c>
      <c r="E51" t="s">
        <v>66</v>
      </c>
      <c r="H51" s="48">
        <v>420</v>
      </c>
      <c r="I51" s="48">
        <v>190</v>
      </c>
      <c r="J51" s="48">
        <f t="shared" si="2"/>
        <v>45.24</v>
      </c>
      <c r="K51" s="48">
        <v>520</v>
      </c>
      <c r="L51" s="35"/>
    </row>
    <row r="52" spans="1:13" ht="11.25" customHeight="1">
      <c r="A52" s="1"/>
      <c r="B52" s="1"/>
      <c r="C52" s="1"/>
      <c r="D52" s="1"/>
      <c r="E52" s="1" t="s">
        <v>104</v>
      </c>
      <c r="F52" s="1"/>
      <c r="G52" s="1"/>
      <c r="H52" s="53">
        <v>40</v>
      </c>
      <c r="I52" s="53">
        <v>28</v>
      </c>
      <c r="J52" s="62">
        <f t="shared" si="2"/>
        <v>70</v>
      </c>
      <c r="K52" s="53">
        <v>28</v>
      </c>
      <c r="L52" s="37"/>
      <c r="M52" s="1"/>
    </row>
    <row r="53" spans="2:12" ht="11.25" customHeight="1">
      <c r="B53" t="s">
        <v>58</v>
      </c>
      <c r="H53" s="60">
        <f>H18+H24+H33+H37+H43+H44+H45+H46+H47+H48+H51+H52</f>
        <v>5435</v>
      </c>
      <c r="I53" s="60">
        <f>I18+I24+I33+I37+I43+I44+I45+I46+I47+I48+I51+I52</f>
        <v>5098</v>
      </c>
      <c r="J53" s="48">
        <f t="shared" si="2"/>
        <v>93.8</v>
      </c>
      <c r="K53" s="60">
        <f>K18+K24+K33+K37+K43+K44+K45+K46+K47+K48+K51+K52</f>
        <v>4849</v>
      </c>
      <c r="L53" s="44"/>
    </row>
    <row r="54" spans="1:13" ht="12.75">
      <c r="A54" s="66"/>
      <c r="B54" s="67" t="s">
        <v>18</v>
      </c>
      <c r="C54" s="66"/>
      <c r="D54" s="66"/>
      <c r="E54" s="68"/>
      <c r="F54" s="66"/>
      <c r="G54" s="66"/>
      <c r="H54" s="69">
        <f>H8-H53</f>
        <v>1154</v>
      </c>
      <c r="I54" s="69">
        <f>I8-I53</f>
        <v>-2231.1000000000004</v>
      </c>
      <c r="J54" s="81">
        <f t="shared" si="2"/>
        <v>-193.34</v>
      </c>
      <c r="K54" s="69">
        <f>K8-K53</f>
        <v>-2199.4</v>
      </c>
      <c r="L54" s="70"/>
      <c r="M54" s="66"/>
    </row>
    <row r="55" spans="1:13" ht="12.75">
      <c r="A55" s="11"/>
      <c r="B55" s="17"/>
      <c r="C55" s="11"/>
      <c r="D55" s="11"/>
      <c r="E55" s="11"/>
      <c r="F55" s="11"/>
      <c r="G55" s="11"/>
      <c r="H55" s="56"/>
      <c r="I55" s="56"/>
      <c r="J55" s="48"/>
      <c r="K55" s="56"/>
      <c r="L55" s="39"/>
      <c r="M55" s="11"/>
    </row>
    <row r="56" spans="1:13" ht="12.75">
      <c r="A56" s="18"/>
      <c r="B56" s="18"/>
      <c r="C56" s="18"/>
      <c r="D56" s="18"/>
      <c r="E56" s="23"/>
      <c r="F56" s="18"/>
      <c r="G56" s="18"/>
      <c r="H56" s="76">
        <f>H2</f>
        <v>2008</v>
      </c>
      <c r="I56" s="76">
        <f>I2</f>
        <v>2008</v>
      </c>
      <c r="J56" s="76" t="s">
        <v>122</v>
      </c>
      <c r="K56" s="76">
        <f>K2</f>
        <v>2009</v>
      </c>
      <c r="L56" s="40"/>
      <c r="M56" s="18"/>
    </row>
    <row r="57" spans="1:13" ht="12.75">
      <c r="A57" s="19" t="s">
        <v>19</v>
      </c>
      <c r="B57" s="20"/>
      <c r="C57" s="19" t="s">
        <v>20</v>
      </c>
      <c r="D57" s="20"/>
      <c r="E57" s="20" t="s">
        <v>30</v>
      </c>
      <c r="F57" s="20"/>
      <c r="G57" s="20"/>
      <c r="H57" s="47">
        <f>H3</f>
        <v>0</v>
      </c>
      <c r="I57" s="47" t="str">
        <f>I3</f>
        <v>čerp.1-12</v>
      </c>
      <c r="J57" s="47" t="s">
        <v>108</v>
      </c>
      <c r="K57" s="47" t="str">
        <f>K3</f>
        <v>návrh</v>
      </c>
      <c r="L57" s="41">
        <f>L1</f>
        <v>39965</v>
      </c>
      <c r="M57" s="20"/>
    </row>
    <row r="58" spans="8:12" ht="11.25" customHeight="1">
      <c r="H58" s="48"/>
      <c r="I58" s="48"/>
      <c r="J58" s="48"/>
      <c r="K58" s="48"/>
      <c r="L58" s="35"/>
    </row>
    <row r="59" spans="2:12" ht="11.25" customHeight="1">
      <c r="B59" t="s">
        <v>21</v>
      </c>
      <c r="D59" t="s">
        <v>22</v>
      </c>
      <c r="E59" t="s">
        <v>23</v>
      </c>
      <c r="H59" s="48">
        <v>3332</v>
      </c>
      <c r="I59" s="48">
        <v>3425</v>
      </c>
      <c r="J59" s="48">
        <f>ROUND(I59/H59*100,2)</f>
        <v>102.79</v>
      </c>
      <c r="K59" s="78">
        <v>3257</v>
      </c>
      <c r="L59" s="39"/>
    </row>
    <row r="60" spans="4:12" ht="11.25" customHeight="1">
      <c r="D60" t="s">
        <v>128</v>
      </c>
      <c r="H60" s="48">
        <v>10</v>
      </c>
      <c r="I60" s="48">
        <v>0</v>
      </c>
      <c r="J60" s="48">
        <f>ROUND(I60/H60*100,2)</f>
        <v>0</v>
      </c>
      <c r="K60" s="48">
        <v>0</v>
      </c>
      <c r="L60" s="35"/>
    </row>
    <row r="61" spans="4:12" ht="11.25" customHeight="1">
      <c r="D61" t="s">
        <v>70</v>
      </c>
      <c r="H61" s="48">
        <v>50</v>
      </c>
      <c r="I61" s="48">
        <v>102</v>
      </c>
      <c r="J61" s="48">
        <f>ROUND(I61/H61*100,2)</f>
        <v>204</v>
      </c>
      <c r="K61" s="48">
        <v>100</v>
      </c>
      <c r="L61" s="35"/>
    </row>
    <row r="62" spans="2:13" ht="11.25" customHeight="1">
      <c r="B62" s="1" t="s">
        <v>57</v>
      </c>
      <c r="C62" s="1"/>
      <c r="D62" s="1"/>
      <c r="E62" s="1"/>
      <c r="F62" s="1"/>
      <c r="G62" s="1"/>
      <c r="H62" s="49">
        <f>SUM(H59:H61)</f>
        <v>3392</v>
      </c>
      <c r="I62" s="49">
        <f>SUM(I59:I61)</f>
        <v>3527</v>
      </c>
      <c r="J62" s="62">
        <f>ROUND(I62/H62*100,2)</f>
        <v>103.98</v>
      </c>
      <c r="K62" s="49">
        <v>3357</v>
      </c>
      <c r="L62" s="37"/>
      <c r="M62" s="1"/>
    </row>
    <row r="63" spans="2:12" ht="11.25" customHeight="1">
      <c r="B63" t="s">
        <v>24</v>
      </c>
      <c r="H63" s="48">
        <v>5000</v>
      </c>
      <c r="I63" s="48"/>
      <c r="J63" s="48"/>
      <c r="K63" s="48">
        <v>4000</v>
      </c>
      <c r="L63" s="35"/>
    </row>
    <row r="64" spans="3:12" ht="11.25" customHeight="1">
      <c r="C64" t="s">
        <v>25</v>
      </c>
      <c r="E64" t="s">
        <v>12</v>
      </c>
      <c r="F64" t="s">
        <v>26</v>
      </c>
      <c r="H64" s="48"/>
      <c r="I64" s="48"/>
      <c r="J64" s="48"/>
      <c r="K64" s="48"/>
      <c r="L64" s="35"/>
    </row>
    <row r="65" spans="6:12" ht="11.25" customHeight="1">
      <c r="F65" t="s">
        <v>27</v>
      </c>
      <c r="H65" s="48"/>
      <c r="I65" s="48"/>
      <c r="J65" s="48"/>
      <c r="K65" s="48"/>
      <c r="L65" s="35"/>
    </row>
    <row r="66" spans="6:12" ht="11.25" customHeight="1">
      <c r="F66" t="s">
        <v>28</v>
      </c>
      <c r="H66" s="48"/>
      <c r="I66" s="48"/>
      <c r="J66" s="48"/>
      <c r="K66" s="48"/>
      <c r="L66" s="35"/>
    </row>
    <row r="67" spans="6:12" ht="11.25" customHeight="1">
      <c r="F67" t="s">
        <v>123</v>
      </c>
      <c r="H67" s="48"/>
      <c r="I67" s="48"/>
      <c r="J67" s="48"/>
      <c r="K67" s="48"/>
      <c r="L67" s="35"/>
    </row>
    <row r="68" spans="6:12" ht="11.25" customHeight="1">
      <c r="F68" t="s">
        <v>29</v>
      </c>
      <c r="H68" s="48"/>
      <c r="I68" s="48"/>
      <c r="J68" s="48"/>
      <c r="K68" s="48"/>
      <c r="L68" s="35"/>
    </row>
    <row r="69" spans="5:12" ht="11.25" customHeight="1">
      <c r="E69" t="s">
        <v>31</v>
      </c>
      <c r="F69" t="s">
        <v>26</v>
      </c>
      <c r="H69" s="48"/>
      <c r="I69" s="48"/>
      <c r="J69" s="48"/>
      <c r="K69" s="48"/>
      <c r="L69" s="35"/>
    </row>
    <row r="70" spans="6:13" ht="11.25" customHeight="1">
      <c r="F70" t="s">
        <v>32</v>
      </c>
      <c r="H70" s="48"/>
      <c r="I70" s="48"/>
      <c r="J70" s="48"/>
      <c r="K70" s="48"/>
      <c r="L70" s="35"/>
      <c r="M70" s="14"/>
    </row>
    <row r="71" spans="6:12" ht="11.25" customHeight="1">
      <c r="F71" t="s">
        <v>28</v>
      </c>
      <c r="H71" s="48"/>
      <c r="I71" s="48"/>
      <c r="J71" s="48"/>
      <c r="K71" s="48"/>
      <c r="L71" s="35"/>
    </row>
    <row r="72" spans="6:12" ht="11.25" customHeight="1">
      <c r="F72" t="s">
        <v>33</v>
      </c>
      <c r="H72" s="48"/>
      <c r="I72" s="48"/>
      <c r="J72" s="48"/>
      <c r="K72" s="48"/>
      <c r="L72" s="35"/>
    </row>
    <row r="73" spans="3:12" ht="11.25" customHeight="1">
      <c r="C73" t="s">
        <v>34</v>
      </c>
      <c r="F73" t="s">
        <v>35</v>
      </c>
      <c r="H73" s="48"/>
      <c r="I73" s="48"/>
      <c r="J73" s="48"/>
      <c r="K73" s="48"/>
      <c r="L73" s="35"/>
    </row>
    <row r="74" spans="6:12" ht="11.25" customHeight="1">
      <c r="F74" t="s">
        <v>36</v>
      </c>
      <c r="H74" s="48"/>
      <c r="I74" s="48"/>
      <c r="J74" s="48"/>
      <c r="K74" s="48"/>
      <c r="L74" s="35"/>
    </row>
    <row r="75" spans="6:12" ht="11.25" customHeight="1">
      <c r="F75" t="s">
        <v>98</v>
      </c>
      <c r="H75" s="48"/>
      <c r="I75" s="48"/>
      <c r="J75" s="48"/>
      <c r="K75" s="48"/>
      <c r="L75" s="35"/>
    </row>
    <row r="76" spans="3:12" ht="11.25" customHeight="1">
      <c r="C76" t="s">
        <v>39</v>
      </c>
      <c r="H76" s="48"/>
      <c r="I76" s="48"/>
      <c r="J76" s="48"/>
      <c r="K76" s="48"/>
      <c r="L76" s="35"/>
    </row>
    <row r="77" spans="3:12" ht="11.25" customHeight="1">
      <c r="C77" t="s">
        <v>37</v>
      </c>
      <c r="D77" t="s">
        <v>23</v>
      </c>
      <c r="H77" s="48"/>
      <c r="I77" s="48"/>
      <c r="J77" s="48"/>
      <c r="K77" s="48"/>
      <c r="L77" s="35"/>
    </row>
    <row r="78" spans="3:12" ht="11.25" customHeight="1">
      <c r="C78" t="s">
        <v>69</v>
      </c>
      <c r="H78" s="48"/>
      <c r="I78" s="48"/>
      <c r="J78" s="48"/>
      <c r="K78" s="48"/>
      <c r="L78" s="35"/>
    </row>
    <row r="79" spans="3:12" ht="11.25" customHeight="1">
      <c r="C79" t="s">
        <v>38</v>
      </c>
      <c r="H79" s="48"/>
      <c r="I79" s="48"/>
      <c r="J79" s="48"/>
      <c r="K79" s="48"/>
      <c r="L79" s="35"/>
    </row>
    <row r="80" spans="1:13" ht="11.25" customHeight="1">
      <c r="A80" s="1"/>
      <c r="B80" s="1" t="s">
        <v>58</v>
      </c>
      <c r="C80" s="1"/>
      <c r="D80" s="1"/>
      <c r="E80" s="13"/>
      <c r="F80" s="1"/>
      <c r="G80" s="1"/>
      <c r="H80" s="49">
        <f>SUM(H63:H79)</f>
        <v>5000</v>
      </c>
      <c r="I80" s="49">
        <v>3757</v>
      </c>
      <c r="J80" s="62">
        <f>ROUND(I80/H80*100,2)</f>
        <v>75.14</v>
      </c>
      <c r="K80" s="49">
        <v>4000</v>
      </c>
      <c r="L80" s="37"/>
      <c r="M80" s="1"/>
    </row>
    <row r="81" spans="1:13" ht="14.25" customHeight="1">
      <c r="A81" s="71"/>
      <c r="B81" s="72" t="s">
        <v>40</v>
      </c>
      <c r="C81" s="72"/>
      <c r="D81" s="72"/>
      <c r="E81" s="72"/>
      <c r="F81" s="72"/>
      <c r="G81" s="72"/>
      <c r="H81" s="73">
        <f>H62-H80</f>
        <v>-1608</v>
      </c>
      <c r="I81" s="73">
        <f>I62-I80</f>
        <v>-230</v>
      </c>
      <c r="J81" s="84"/>
      <c r="K81" s="73">
        <f>K62-K80</f>
        <v>-643</v>
      </c>
      <c r="L81" s="74"/>
      <c r="M81" s="72"/>
    </row>
    <row r="82" spans="5:12" ht="12.75">
      <c r="E82" s="10"/>
      <c r="J82" s="83"/>
      <c r="L82" s="82"/>
    </row>
    <row r="83" spans="1:13" ht="12.75">
      <c r="A83" s="18"/>
      <c r="B83" s="18"/>
      <c r="C83" s="18"/>
      <c r="D83" s="18"/>
      <c r="E83" s="23"/>
      <c r="F83" s="18"/>
      <c r="G83" s="18"/>
      <c r="H83" s="76">
        <f>H2</f>
        <v>2008</v>
      </c>
      <c r="I83" s="76">
        <f>I2</f>
        <v>2008</v>
      </c>
      <c r="J83" s="76" t="s">
        <v>122</v>
      </c>
      <c r="K83" s="76">
        <f>K2</f>
        <v>2009</v>
      </c>
      <c r="L83" s="40"/>
      <c r="M83" s="18"/>
    </row>
    <row r="84" spans="1:13" ht="12.75">
      <c r="A84" s="19" t="s">
        <v>41</v>
      </c>
      <c r="B84" s="19"/>
      <c r="C84" s="19" t="s">
        <v>42</v>
      </c>
      <c r="D84" s="19"/>
      <c r="E84" s="20"/>
      <c r="F84" s="20"/>
      <c r="G84" s="20"/>
      <c r="H84" s="47">
        <f>H3</f>
        <v>0</v>
      </c>
      <c r="I84" s="47" t="str">
        <f>I3</f>
        <v>čerp.1-12</v>
      </c>
      <c r="J84" s="47" t="s">
        <v>108</v>
      </c>
      <c r="K84" s="47" t="str">
        <f>K3</f>
        <v>návrh</v>
      </c>
      <c r="L84" s="41">
        <f>L1</f>
        <v>39965</v>
      </c>
      <c r="M84" s="20"/>
    </row>
    <row r="85" spans="2:13" ht="11.25" customHeight="1">
      <c r="B85" t="s">
        <v>21</v>
      </c>
      <c r="D85" t="s">
        <v>22</v>
      </c>
      <c r="H85" s="54">
        <v>1007</v>
      </c>
      <c r="I85" s="54">
        <v>1007</v>
      </c>
      <c r="J85" s="48">
        <f>ROUND(I85/H85*100,2)</f>
        <v>100</v>
      </c>
      <c r="K85" s="54">
        <v>997</v>
      </c>
      <c r="L85" s="44"/>
      <c r="M85" s="2"/>
    </row>
    <row r="86" spans="2:12" ht="11.25" customHeight="1">
      <c r="B86" t="s">
        <v>58</v>
      </c>
      <c r="D86" t="s">
        <v>43</v>
      </c>
      <c r="H86" s="54">
        <v>1100</v>
      </c>
      <c r="I86" s="54">
        <v>1007</v>
      </c>
      <c r="J86" s="48">
        <f>ROUND(I86/H86*100,2)</f>
        <v>91.55</v>
      </c>
      <c r="K86" s="54">
        <v>997</v>
      </c>
      <c r="L86" s="26"/>
    </row>
    <row r="87" spans="1:13" ht="12.75">
      <c r="A87" s="66"/>
      <c r="B87" s="67" t="s">
        <v>40</v>
      </c>
      <c r="C87" s="67"/>
      <c r="D87" s="67"/>
      <c r="E87" s="67"/>
      <c r="F87" s="67"/>
      <c r="G87" s="67"/>
      <c r="H87" s="69">
        <f>H85-H86</f>
        <v>-93</v>
      </c>
      <c r="I87" s="69">
        <f>I85-I86</f>
        <v>0</v>
      </c>
      <c r="J87" s="81"/>
      <c r="K87" s="69">
        <f>K85-K86</f>
        <v>0</v>
      </c>
      <c r="L87" s="75"/>
      <c r="M87" s="67"/>
    </row>
    <row r="88" spans="5:12" ht="12.75">
      <c r="E88" s="10"/>
      <c r="J88" s="48"/>
      <c r="L88" s="26"/>
    </row>
    <row r="89" spans="1:13" ht="12.75">
      <c r="A89" s="18"/>
      <c r="B89" s="18"/>
      <c r="C89" s="18"/>
      <c r="D89" s="18"/>
      <c r="E89" s="23"/>
      <c r="F89" s="18"/>
      <c r="G89" s="18"/>
      <c r="H89" s="76">
        <f>H2</f>
        <v>2008</v>
      </c>
      <c r="I89" s="76">
        <f>I2</f>
        <v>2008</v>
      </c>
      <c r="J89" s="76" t="s">
        <v>122</v>
      </c>
      <c r="K89" s="76">
        <f>K2</f>
        <v>2009</v>
      </c>
      <c r="L89" s="24"/>
      <c r="M89" s="18"/>
    </row>
    <row r="90" spans="1:13" ht="12.75">
      <c r="A90" s="19" t="s">
        <v>44</v>
      </c>
      <c r="B90" s="19"/>
      <c r="C90" s="19" t="s">
        <v>45</v>
      </c>
      <c r="D90" s="19"/>
      <c r="E90" s="20"/>
      <c r="F90" s="20"/>
      <c r="G90" s="20"/>
      <c r="H90" s="47">
        <f>H3</f>
        <v>0</v>
      </c>
      <c r="I90" s="47" t="str">
        <f>I3</f>
        <v>čerp.1-12</v>
      </c>
      <c r="J90" s="47" t="s">
        <v>108</v>
      </c>
      <c r="K90" s="47" t="str">
        <f>K3</f>
        <v>návrh</v>
      </c>
      <c r="L90" s="25"/>
      <c r="M90" s="20"/>
    </row>
    <row r="91" spans="2:12" ht="11.25" customHeight="1">
      <c r="B91" t="s">
        <v>21</v>
      </c>
      <c r="D91" t="s">
        <v>22</v>
      </c>
      <c r="H91" s="48">
        <v>174</v>
      </c>
      <c r="I91" s="48">
        <v>174</v>
      </c>
      <c r="J91" s="48">
        <f>ROUND(I91/H91*100,2)</f>
        <v>100</v>
      </c>
      <c r="K91" s="48">
        <v>305</v>
      </c>
      <c r="L91" s="44"/>
    </row>
    <row r="92" spans="2:12" ht="11.25" customHeight="1">
      <c r="B92" t="s">
        <v>24</v>
      </c>
      <c r="D92" t="s">
        <v>46</v>
      </c>
      <c r="H92" s="48">
        <v>174</v>
      </c>
      <c r="I92" s="48">
        <v>174</v>
      </c>
      <c r="J92" s="48">
        <f>ROUND(I92/H92*100,2)</f>
        <v>100</v>
      </c>
      <c r="K92" s="48">
        <v>350</v>
      </c>
      <c r="L92" s="26"/>
    </row>
    <row r="93" spans="1:13" ht="12.75">
      <c r="A93" s="66"/>
      <c r="B93" s="67" t="s">
        <v>40</v>
      </c>
      <c r="C93" s="67"/>
      <c r="D93" s="67"/>
      <c r="E93" s="67"/>
      <c r="F93" s="67"/>
      <c r="G93" s="67"/>
      <c r="H93" s="69">
        <f>H91-H92</f>
        <v>0</v>
      </c>
      <c r="I93" s="69">
        <f>I91-I92</f>
        <v>0</v>
      </c>
      <c r="J93" s="86"/>
      <c r="K93" s="69">
        <f>K91-K92</f>
        <v>-45</v>
      </c>
      <c r="L93" s="75"/>
      <c r="M93" s="67"/>
    </row>
    <row r="94" spans="10:12" ht="12.75">
      <c r="J94" s="76" t="s">
        <v>122</v>
      </c>
      <c r="L94" s="10"/>
    </row>
    <row r="95" spans="1:13" ht="12.75">
      <c r="A95" s="19" t="s">
        <v>47</v>
      </c>
      <c r="B95" s="19"/>
      <c r="C95" s="19" t="s">
        <v>48</v>
      </c>
      <c r="D95" s="20"/>
      <c r="E95" s="20"/>
      <c r="F95" s="20"/>
      <c r="G95" s="20"/>
      <c r="H95" s="47">
        <f>H3</f>
        <v>0</v>
      </c>
      <c r="I95" s="47" t="str">
        <f>I3</f>
        <v>čerp.1-12</v>
      </c>
      <c r="J95" s="47" t="s">
        <v>108</v>
      </c>
      <c r="K95" s="47" t="str">
        <f>K3</f>
        <v>návrh</v>
      </c>
      <c r="L95" s="25"/>
      <c r="M95" s="20"/>
    </row>
    <row r="96" spans="2:12" ht="11.25" customHeight="1">
      <c r="B96" t="s">
        <v>21</v>
      </c>
      <c r="D96" t="s">
        <v>22</v>
      </c>
      <c r="H96" s="54">
        <v>4332</v>
      </c>
      <c r="I96" s="54">
        <v>4332</v>
      </c>
      <c r="J96" s="48">
        <f>ROUND(I96/H96*100,2)</f>
        <v>100</v>
      </c>
      <c r="K96" s="54">
        <v>4184</v>
      </c>
      <c r="L96" s="44"/>
    </row>
    <row r="97" spans="2:13" ht="11.25" customHeight="1">
      <c r="B97" s="1" t="s">
        <v>24</v>
      </c>
      <c r="C97" s="1" t="s">
        <v>56</v>
      </c>
      <c r="D97" s="1"/>
      <c r="E97" s="13"/>
      <c r="F97" s="1"/>
      <c r="G97" s="1"/>
      <c r="H97" s="49">
        <v>4332</v>
      </c>
      <c r="I97" s="49">
        <v>4332</v>
      </c>
      <c r="J97" s="62">
        <f>ROUND(I97/H97*100,2)</f>
        <v>100</v>
      </c>
      <c r="K97" s="49">
        <v>4184</v>
      </c>
      <c r="L97" s="28"/>
      <c r="M97" s="1"/>
    </row>
    <row r="98" spans="1:13" ht="12.75">
      <c r="A98" s="8"/>
      <c r="B98" s="8" t="s">
        <v>40</v>
      </c>
      <c r="C98" s="8"/>
      <c r="D98" s="8"/>
      <c r="E98" s="8"/>
      <c r="F98" s="8"/>
      <c r="G98" s="8"/>
      <c r="H98" s="55">
        <f>H96-H97</f>
        <v>0</v>
      </c>
      <c r="I98" s="55">
        <f>I96-I97</f>
        <v>0</v>
      </c>
      <c r="J98" s="88"/>
      <c r="K98" s="55">
        <f>K96-K97</f>
        <v>0</v>
      </c>
      <c r="L98" s="87"/>
      <c r="M98" s="8"/>
    </row>
    <row r="99" spans="1:13" ht="12.75">
      <c r="A99" s="18"/>
      <c r="B99" s="18"/>
      <c r="C99" s="18"/>
      <c r="D99" s="18"/>
      <c r="E99" s="18"/>
      <c r="F99" s="18"/>
      <c r="G99" s="18"/>
      <c r="H99" s="76">
        <f>H2</f>
        <v>2008</v>
      </c>
      <c r="I99" s="76">
        <f>I2</f>
        <v>2008</v>
      </c>
      <c r="J99" s="76" t="s">
        <v>122</v>
      </c>
      <c r="K99" s="76">
        <f>K2</f>
        <v>2009</v>
      </c>
      <c r="L99" s="24"/>
      <c r="M99" s="18"/>
    </row>
    <row r="100" spans="1:13" ht="12.75">
      <c r="A100" s="19" t="s">
        <v>49</v>
      </c>
      <c r="B100" s="19"/>
      <c r="C100" s="19" t="s">
        <v>88</v>
      </c>
      <c r="D100" s="19"/>
      <c r="E100" s="20"/>
      <c r="F100" s="20"/>
      <c r="G100" s="20"/>
      <c r="H100" s="47">
        <f>H3</f>
        <v>0</v>
      </c>
      <c r="I100" s="47" t="str">
        <f>I3</f>
        <v>čerp.1-12</v>
      </c>
      <c r="J100" s="47" t="s">
        <v>108</v>
      </c>
      <c r="K100" s="47" t="str">
        <f>K3</f>
        <v>návrh</v>
      </c>
      <c r="L100" s="41">
        <f>L1</f>
        <v>39965</v>
      </c>
      <c r="M100" s="20"/>
    </row>
    <row r="101" spans="2:12" ht="11.25" customHeight="1">
      <c r="B101" t="s">
        <v>21</v>
      </c>
      <c r="D101" t="s">
        <v>113</v>
      </c>
      <c r="H101" s="48">
        <v>850</v>
      </c>
      <c r="I101" s="48">
        <v>1130</v>
      </c>
      <c r="J101" s="48">
        <f aca="true" t="shared" si="3" ref="J101:J119">ROUND(I101/H101*100,2)</f>
        <v>132.94</v>
      </c>
      <c r="K101" s="48">
        <v>700</v>
      </c>
      <c r="L101" s="26"/>
    </row>
    <row r="102" spans="4:12" ht="11.25" customHeight="1">
      <c r="D102" t="s">
        <v>50</v>
      </c>
      <c r="H102" s="48">
        <v>10</v>
      </c>
      <c r="I102" s="48">
        <v>0</v>
      </c>
      <c r="J102" s="48">
        <f t="shared" si="3"/>
        <v>0</v>
      </c>
      <c r="K102" s="48">
        <v>0</v>
      </c>
      <c r="L102" s="26"/>
    </row>
    <row r="103" spans="4:12" ht="11.25" customHeight="1">
      <c r="D103" t="s">
        <v>75</v>
      </c>
      <c r="H103" s="48">
        <v>15</v>
      </c>
      <c r="I103" s="48">
        <v>26</v>
      </c>
      <c r="J103" s="48">
        <f t="shared" si="3"/>
        <v>173.33</v>
      </c>
      <c r="K103" s="48">
        <v>30</v>
      </c>
      <c r="L103" s="26"/>
    </row>
    <row r="104" spans="4:13" ht="11.25" customHeight="1">
      <c r="D104" t="s">
        <v>71</v>
      </c>
      <c r="H104" s="48">
        <v>260</v>
      </c>
      <c r="I104" s="48">
        <v>502</v>
      </c>
      <c r="J104" s="48">
        <f t="shared" si="3"/>
        <v>193.08</v>
      </c>
      <c r="K104" s="48">
        <v>400</v>
      </c>
      <c r="L104" s="39"/>
      <c r="M104" s="11"/>
    </row>
    <row r="105" spans="4:12" ht="11.25" customHeight="1">
      <c r="D105" t="s">
        <v>72</v>
      </c>
      <c r="H105" s="48">
        <v>-33</v>
      </c>
      <c r="I105" s="48">
        <v>-45</v>
      </c>
      <c r="J105" s="48">
        <f t="shared" si="3"/>
        <v>136.36</v>
      </c>
      <c r="K105" s="48">
        <v>-45</v>
      </c>
      <c r="L105" s="26"/>
    </row>
    <row r="106" spans="4:13" ht="11.25" customHeight="1">
      <c r="D106" t="s">
        <v>73</v>
      </c>
      <c r="H106" s="48">
        <v>559</v>
      </c>
      <c r="I106" s="48">
        <v>704</v>
      </c>
      <c r="J106" s="48">
        <f t="shared" si="3"/>
        <v>125.94</v>
      </c>
      <c r="K106" s="48">
        <v>700</v>
      </c>
      <c r="L106" s="65"/>
      <c r="M106" s="64"/>
    </row>
    <row r="107" spans="4:12" ht="11.25" customHeight="1">
      <c r="D107" t="s">
        <v>74</v>
      </c>
      <c r="H107" s="48">
        <v>94</v>
      </c>
      <c r="I107" s="48">
        <v>65</v>
      </c>
      <c r="J107" s="48">
        <f t="shared" si="3"/>
        <v>69.15</v>
      </c>
      <c r="K107" s="48">
        <v>60</v>
      </c>
      <c r="L107" s="26"/>
    </row>
    <row r="108" spans="4:12" ht="11.25" customHeight="1">
      <c r="D108" t="s">
        <v>133</v>
      </c>
      <c r="H108" s="48">
        <v>240</v>
      </c>
      <c r="I108" s="48">
        <v>796</v>
      </c>
      <c r="J108" s="48">
        <f t="shared" si="3"/>
        <v>331.67</v>
      </c>
      <c r="K108" s="48">
        <v>900</v>
      </c>
      <c r="L108" s="35"/>
    </row>
    <row r="109" spans="4:12" ht="11.25" customHeight="1">
      <c r="D109" t="s">
        <v>93</v>
      </c>
      <c r="H109" s="48">
        <v>600</v>
      </c>
      <c r="I109" s="48">
        <v>600</v>
      </c>
      <c r="J109" s="48">
        <f t="shared" si="3"/>
        <v>100</v>
      </c>
      <c r="K109" s="48">
        <v>1000</v>
      </c>
      <c r="L109" s="39"/>
    </row>
    <row r="110" spans="4:12" ht="11.25" customHeight="1">
      <c r="D110" t="s">
        <v>106</v>
      </c>
      <c r="H110" s="48">
        <v>7</v>
      </c>
      <c r="I110" s="48">
        <v>9</v>
      </c>
      <c r="J110" s="48">
        <f t="shared" si="3"/>
        <v>128.57</v>
      </c>
      <c r="K110" s="48">
        <v>9</v>
      </c>
      <c r="L110" s="26"/>
    </row>
    <row r="111" spans="4:12" ht="11.25" customHeight="1">
      <c r="D111" t="s">
        <v>109</v>
      </c>
      <c r="H111" s="48">
        <v>300</v>
      </c>
      <c r="I111" s="48">
        <v>900</v>
      </c>
      <c r="J111" s="48">
        <f>ROUND(I111/H111*100,2)</f>
        <v>300</v>
      </c>
      <c r="K111" s="48">
        <v>0</v>
      </c>
      <c r="L111" s="26"/>
    </row>
    <row r="112" spans="4:12" ht="11.25" customHeight="1">
      <c r="D112" t="s">
        <v>129</v>
      </c>
      <c r="H112" s="48"/>
      <c r="I112" s="48"/>
      <c r="J112" s="48"/>
      <c r="K112" s="48">
        <v>1500</v>
      </c>
      <c r="L112" s="26"/>
    </row>
    <row r="113" spans="2:13" ht="11.25" customHeight="1">
      <c r="B113" s="1" t="s">
        <v>57</v>
      </c>
      <c r="C113" s="1"/>
      <c r="D113" s="1"/>
      <c r="E113" s="1"/>
      <c r="F113" s="1"/>
      <c r="G113" s="1"/>
      <c r="H113" s="49">
        <f>SUM(H101:H112)</f>
        <v>2902</v>
      </c>
      <c r="I113" s="49">
        <f>SUM(I101:I112)</f>
        <v>4687</v>
      </c>
      <c r="J113" s="62">
        <f t="shared" si="3"/>
        <v>161.51</v>
      </c>
      <c r="K113" s="49">
        <f>SUM(K101:K112)</f>
        <v>5254</v>
      </c>
      <c r="L113" s="28"/>
      <c r="M113" s="1"/>
    </row>
    <row r="114" spans="2:12" ht="11.25" customHeight="1">
      <c r="B114" t="s">
        <v>24</v>
      </c>
      <c r="D114" t="s">
        <v>81</v>
      </c>
      <c r="H114" s="48">
        <v>515</v>
      </c>
      <c r="I114" s="48">
        <v>515</v>
      </c>
      <c r="J114" s="48">
        <f t="shared" si="3"/>
        <v>100</v>
      </c>
      <c r="K114" s="48">
        <v>618</v>
      </c>
      <c r="L114" s="35"/>
    </row>
    <row r="115" spans="4:12" ht="11.25" customHeight="1">
      <c r="D115" t="s">
        <v>89</v>
      </c>
      <c r="H115" s="48">
        <v>912</v>
      </c>
      <c r="I115" s="48">
        <v>875</v>
      </c>
      <c r="J115" s="48">
        <f t="shared" si="3"/>
        <v>95.94</v>
      </c>
      <c r="K115" s="48">
        <v>800</v>
      </c>
      <c r="L115" s="35"/>
    </row>
    <row r="116" spans="4:12" ht="11.25" customHeight="1">
      <c r="D116" t="s">
        <v>114</v>
      </c>
      <c r="H116" s="48">
        <v>500</v>
      </c>
      <c r="I116" s="48">
        <v>538</v>
      </c>
      <c r="J116" s="48">
        <f t="shared" si="3"/>
        <v>107.6</v>
      </c>
      <c r="K116" s="48">
        <v>400</v>
      </c>
      <c r="L116" s="35"/>
    </row>
    <row r="117" spans="4:13" ht="11.25" customHeight="1">
      <c r="D117" s="2" t="s">
        <v>124</v>
      </c>
      <c r="H117" s="48">
        <v>200</v>
      </c>
      <c r="I117" s="48">
        <v>150</v>
      </c>
      <c r="J117" s="48">
        <f t="shared" si="3"/>
        <v>75</v>
      </c>
      <c r="K117" s="48">
        <v>500</v>
      </c>
      <c r="L117" s="65"/>
      <c r="M117" s="64"/>
    </row>
    <row r="118" spans="2:13" ht="11.25" customHeight="1">
      <c r="B118" s="1" t="s">
        <v>58</v>
      </c>
      <c r="C118" s="1"/>
      <c r="D118" s="1"/>
      <c r="E118" s="1"/>
      <c r="F118" s="1"/>
      <c r="G118" s="1"/>
      <c r="H118" s="49">
        <f>SUM(H114:H117)</f>
        <v>2127</v>
      </c>
      <c r="I118" s="49">
        <f>SUM(I114:I117)</f>
        <v>2078</v>
      </c>
      <c r="J118" s="62">
        <f t="shared" si="3"/>
        <v>97.7</v>
      </c>
      <c r="K118" s="49">
        <f>SUM(K114:K117)</f>
        <v>2318</v>
      </c>
      <c r="L118" s="37"/>
      <c r="M118" s="1"/>
    </row>
    <row r="119" spans="1:13" ht="12.75">
      <c r="A119" s="67"/>
      <c r="B119" s="67" t="s">
        <v>40</v>
      </c>
      <c r="C119" s="67"/>
      <c r="D119" s="67"/>
      <c r="E119" s="67"/>
      <c r="F119" s="67"/>
      <c r="G119" s="67"/>
      <c r="H119" s="69">
        <f>H113-H118</f>
        <v>775</v>
      </c>
      <c r="I119" s="69">
        <f>I113-I118</f>
        <v>2609</v>
      </c>
      <c r="J119" s="89">
        <f t="shared" si="3"/>
        <v>336.65</v>
      </c>
      <c r="K119" s="69">
        <f>K113-K118</f>
        <v>2936</v>
      </c>
      <c r="L119" s="75"/>
      <c r="M119" s="67"/>
    </row>
    <row r="120" spans="5:12" ht="12.75">
      <c r="E120" s="10"/>
      <c r="H120" s="48"/>
      <c r="I120" s="48"/>
      <c r="J120" s="48"/>
      <c r="K120" s="48"/>
      <c r="L120" s="26"/>
    </row>
    <row r="121" spans="5:12" ht="12.75">
      <c r="E121" s="10"/>
      <c r="H121" s="48"/>
      <c r="I121" s="48"/>
      <c r="J121" s="48"/>
      <c r="K121" s="48"/>
      <c r="L121" s="26"/>
    </row>
    <row r="122" spans="1:13" ht="12.75">
      <c r="A122" s="18"/>
      <c r="B122" s="18"/>
      <c r="C122" s="32" t="s">
        <v>99</v>
      </c>
      <c r="D122" s="18"/>
      <c r="E122" s="23"/>
      <c r="F122" s="18"/>
      <c r="G122" s="18"/>
      <c r="H122" s="76">
        <f>H2</f>
        <v>2008</v>
      </c>
      <c r="I122" s="76">
        <f>I2</f>
        <v>2008</v>
      </c>
      <c r="J122" s="76" t="s">
        <v>122</v>
      </c>
      <c r="K122" s="76">
        <f>K2</f>
        <v>2009</v>
      </c>
      <c r="L122" s="24"/>
      <c r="M122" s="34">
        <f>L1</f>
        <v>39965</v>
      </c>
    </row>
    <row r="123" spans="1:13" ht="13.5" thickBot="1">
      <c r="A123" s="30"/>
      <c r="B123" s="30"/>
      <c r="C123" s="30"/>
      <c r="D123" s="30"/>
      <c r="E123" s="30"/>
      <c r="F123" s="30"/>
      <c r="G123" s="30"/>
      <c r="H123" s="47">
        <f>H3</f>
        <v>0</v>
      </c>
      <c r="I123" s="47" t="str">
        <f>I3</f>
        <v>čerp.1-12</v>
      </c>
      <c r="J123" s="98" t="s">
        <v>108</v>
      </c>
      <c r="K123" s="47" t="str">
        <f>K3</f>
        <v>návrh</v>
      </c>
      <c r="L123" s="42"/>
      <c r="M123" s="30"/>
    </row>
    <row r="124" spans="1:13" ht="13.5" thickBot="1">
      <c r="A124" s="6" t="s">
        <v>100</v>
      </c>
      <c r="B124" s="7"/>
      <c r="C124" s="7"/>
      <c r="D124" s="7"/>
      <c r="E124" s="7"/>
      <c r="F124" s="7"/>
      <c r="G124" s="7"/>
      <c r="H124" s="57"/>
      <c r="I124" s="57"/>
      <c r="J124" s="99"/>
      <c r="K124" s="57"/>
      <c r="L124" s="29"/>
      <c r="M124" s="7"/>
    </row>
    <row r="125" spans="1:12" ht="12.75">
      <c r="A125" t="s">
        <v>51</v>
      </c>
      <c r="C125">
        <v>1</v>
      </c>
      <c r="D125" t="s">
        <v>82</v>
      </c>
      <c r="H125" s="48">
        <f>H54</f>
        <v>1154</v>
      </c>
      <c r="I125" s="48">
        <f>I54</f>
        <v>-2231.1000000000004</v>
      </c>
      <c r="J125" s="48">
        <f>ROUND(I125/H125*100,2)</f>
        <v>-193.34</v>
      </c>
      <c r="K125" s="48">
        <f>K54</f>
        <v>-2199.4</v>
      </c>
      <c r="L125" s="26"/>
    </row>
    <row r="126" spans="1:12" ht="12.75">
      <c r="A126" t="s">
        <v>51</v>
      </c>
      <c r="C126">
        <v>2</v>
      </c>
      <c r="D126" t="s">
        <v>83</v>
      </c>
      <c r="H126" s="48">
        <f>H81</f>
        <v>-1608</v>
      </c>
      <c r="I126" s="48">
        <f>I81</f>
        <v>-230</v>
      </c>
      <c r="J126" s="48">
        <f>ROUND(I126/H126*100,2)</f>
        <v>14.3</v>
      </c>
      <c r="K126" s="48">
        <f>K81</f>
        <v>-643</v>
      </c>
      <c r="L126" s="26"/>
    </row>
    <row r="127" spans="1:12" ht="12.75">
      <c r="A127" t="s">
        <v>51</v>
      </c>
      <c r="C127">
        <v>3</v>
      </c>
      <c r="D127" t="s">
        <v>84</v>
      </c>
      <c r="H127" s="48">
        <f>H87</f>
        <v>-93</v>
      </c>
      <c r="I127" s="48">
        <f>I87</f>
        <v>0</v>
      </c>
      <c r="J127" s="48">
        <f>ROUND(I127/H127*100,2)</f>
        <v>0</v>
      </c>
      <c r="K127" s="48">
        <f>K87</f>
        <v>0</v>
      </c>
      <c r="L127" s="26"/>
    </row>
    <row r="128" spans="1:12" ht="12.75">
      <c r="A128" t="s">
        <v>51</v>
      </c>
      <c r="C128">
        <v>4</v>
      </c>
      <c r="D128" t="s">
        <v>85</v>
      </c>
      <c r="H128" s="48">
        <f>H93</f>
        <v>0</v>
      </c>
      <c r="I128" s="48">
        <f>I93</f>
        <v>0</v>
      </c>
      <c r="J128" s="48"/>
      <c r="K128" s="48">
        <f>K93</f>
        <v>-45</v>
      </c>
      <c r="L128" s="26"/>
    </row>
    <row r="129" spans="1:12" ht="12.75">
      <c r="A129" t="s">
        <v>51</v>
      </c>
      <c r="C129">
        <v>5</v>
      </c>
      <c r="D129" t="s">
        <v>86</v>
      </c>
      <c r="H129" s="48">
        <f>H98</f>
        <v>0</v>
      </c>
      <c r="I129" s="48">
        <f>I98</f>
        <v>0</v>
      </c>
      <c r="J129" s="48"/>
      <c r="K129" s="48">
        <f>K98</f>
        <v>0</v>
      </c>
      <c r="L129" s="26"/>
    </row>
    <row r="130" spans="1:13" ht="12.75">
      <c r="A130" s="1" t="s">
        <v>51</v>
      </c>
      <c r="B130" s="1"/>
      <c r="C130" s="1">
        <v>6</v>
      </c>
      <c r="D130" s="1" t="s">
        <v>87</v>
      </c>
      <c r="E130" s="1"/>
      <c r="F130" s="1"/>
      <c r="G130" s="1"/>
      <c r="H130" s="53">
        <f>H119</f>
        <v>775</v>
      </c>
      <c r="I130" s="53">
        <f>I119</f>
        <v>2609</v>
      </c>
      <c r="J130" s="62">
        <f>ROUND(I130/H130*100,2)</f>
        <v>336.65</v>
      </c>
      <c r="K130" s="53">
        <f>K119</f>
        <v>2936</v>
      </c>
      <c r="L130" s="28"/>
      <c r="M130" s="1"/>
    </row>
    <row r="131" spans="1:13" ht="13.5" thickBot="1">
      <c r="A131" s="12" t="s">
        <v>52</v>
      </c>
      <c r="B131" s="5"/>
      <c r="C131" s="5"/>
      <c r="D131" s="5"/>
      <c r="E131" s="5"/>
      <c r="F131" s="5"/>
      <c r="G131" s="5"/>
      <c r="H131" s="58">
        <f>SUM(H125:H130)</f>
        <v>228</v>
      </c>
      <c r="I131" s="58">
        <f>SUM(I125:I130)</f>
        <v>147.89999999999964</v>
      </c>
      <c r="J131" s="77">
        <f>ROUND(I131/H131*100,2)</f>
        <v>64.87</v>
      </c>
      <c r="K131" s="58">
        <f>SUM(K125:K130)</f>
        <v>48.59999999999991</v>
      </c>
      <c r="L131" s="43"/>
      <c r="M131" s="5"/>
    </row>
    <row r="132" spans="1:13" ht="12.75">
      <c r="A132" s="33"/>
      <c r="B132" s="10"/>
      <c r="C132" s="10"/>
      <c r="D132" s="10"/>
      <c r="E132" s="10"/>
      <c r="F132" s="10"/>
      <c r="G132" s="10"/>
      <c r="H132" s="54"/>
      <c r="I132" s="54"/>
      <c r="J132" s="48"/>
      <c r="K132" s="54"/>
      <c r="L132" s="26"/>
      <c r="M132" s="10"/>
    </row>
    <row r="133" spans="1:13" ht="12.75">
      <c r="A133" s="3"/>
      <c r="B133" s="3" t="s">
        <v>9</v>
      </c>
      <c r="C133" s="1"/>
      <c r="D133" s="1"/>
      <c r="E133" s="1"/>
      <c r="F133" s="1"/>
      <c r="G133" s="1"/>
      <c r="H133" s="49"/>
      <c r="I133" s="49"/>
      <c r="J133" s="62"/>
      <c r="K133" s="49"/>
      <c r="L133" s="28"/>
      <c r="M133" s="1"/>
    </row>
    <row r="134" spans="1:12" ht="12.75">
      <c r="A134" s="4" t="s">
        <v>76</v>
      </c>
      <c r="B134" s="4"/>
      <c r="C134" s="4"/>
      <c r="D134" s="4"/>
      <c r="E134" s="4"/>
      <c r="F134" s="4"/>
      <c r="G134" s="4"/>
      <c r="H134" s="61">
        <f>H8+H62+H85+H91+H96+H113</f>
        <v>18396</v>
      </c>
      <c r="I134" s="61">
        <f>I8+I62+I85+I91+I96+I113</f>
        <v>16593.9</v>
      </c>
      <c r="J134" s="48">
        <f>ROUND(I134/H134*100,2)</f>
        <v>90.2</v>
      </c>
      <c r="K134" s="61">
        <f>K8+K62+K85+K91+K96+K113</f>
        <v>16746.6</v>
      </c>
      <c r="L134" s="45"/>
    </row>
    <row r="135" spans="1:12" ht="12.75">
      <c r="A135" s="4" t="s">
        <v>77</v>
      </c>
      <c r="B135" s="4"/>
      <c r="C135" s="4"/>
      <c r="D135" s="4"/>
      <c r="E135" s="4"/>
      <c r="F135" s="4"/>
      <c r="G135" s="4"/>
      <c r="H135" s="54">
        <f>H53+H80+H86+H92+H97+H118</f>
        <v>18168</v>
      </c>
      <c r="I135" s="54">
        <f>I53+I80+I86+I92+I97+I118</f>
        <v>16446</v>
      </c>
      <c r="J135" s="48">
        <f>ROUND(I135/H135*100,2)</f>
        <v>90.52</v>
      </c>
      <c r="K135" s="54">
        <f>K53+K80+K86+K92+K97+K118</f>
        <v>16698</v>
      </c>
      <c r="L135" s="26"/>
    </row>
    <row r="136" spans="1:12" ht="12.75">
      <c r="A136" s="4" t="s">
        <v>78</v>
      </c>
      <c r="B136" s="4"/>
      <c r="C136" s="4"/>
      <c r="D136" s="4"/>
      <c r="E136" s="4"/>
      <c r="F136" s="4"/>
      <c r="G136" s="4"/>
      <c r="H136" s="54">
        <f>H134-H135</f>
        <v>228</v>
      </c>
      <c r="I136" s="54">
        <f>I134-I135</f>
        <v>147.90000000000146</v>
      </c>
      <c r="J136" s="48">
        <f>ROUND(I136/H136*100,2)</f>
        <v>64.87</v>
      </c>
      <c r="K136" s="54">
        <f>K134-K135</f>
        <v>48.599999999998545</v>
      </c>
      <c r="L136" s="26"/>
    </row>
    <row r="137" spans="8:12" ht="27" customHeight="1">
      <c r="H137" s="48"/>
      <c r="I137" s="63"/>
      <c r="J137" s="48"/>
      <c r="K137" s="63"/>
      <c r="L137" s="26"/>
    </row>
    <row r="138" spans="2:12" ht="12.75">
      <c r="B138" s="90" t="s">
        <v>119</v>
      </c>
      <c r="C138" s="91"/>
      <c r="D138" s="91"/>
      <c r="E138" s="91"/>
      <c r="F138" s="91"/>
      <c r="G138" s="91"/>
      <c r="H138" s="92">
        <v>2200000</v>
      </c>
      <c r="I138" s="93">
        <v>0</v>
      </c>
      <c r="J138" s="85"/>
      <c r="K138" s="93">
        <v>3000000</v>
      </c>
      <c r="L138" s="26"/>
    </row>
    <row r="139" spans="2:12" ht="12.75">
      <c r="B139" s="26" t="s">
        <v>132</v>
      </c>
      <c r="H139" s="48"/>
      <c r="I139" s="63">
        <v>648</v>
      </c>
      <c r="J139" s="48"/>
      <c r="K139" s="63">
        <v>700</v>
      </c>
      <c r="L139" s="26"/>
    </row>
    <row r="140" spans="2:12" ht="12.75">
      <c r="B140" s="26" t="s">
        <v>120</v>
      </c>
      <c r="H140" s="78">
        <v>1400000</v>
      </c>
      <c r="I140" s="79"/>
      <c r="J140" s="48"/>
      <c r="K140" s="79">
        <v>1400000</v>
      </c>
      <c r="L140" s="26"/>
    </row>
    <row r="141" spans="2:12" ht="12.75">
      <c r="B141" s="28" t="s">
        <v>121</v>
      </c>
      <c r="C141" s="1"/>
      <c r="D141" s="1"/>
      <c r="E141" s="1"/>
      <c r="F141" s="1"/>
      <c r="G141" s="1"/>
      <c r="H141" s="94">
        <v>800000</v>
      </c>
      <c r="I141" s="95" t="s">
        <v>135</v>
      </c>
      <c r="J141" s="62"/>
      <c r="K141" s="95">
        <v>800000</v>
      </c>
      <c r="L141" s="10"/>
    </row>
    <row r="142" spans="2:11" ht="12.75">
      <c r="B142" s="26"/>
      <c r="I142" s="97"/>
      <c r="J142" s="96"/>
      <c r="K142" s="97"/>
    </row>
    <row r="143" spans="8:11" ht="12.75">
      <c r="H143"/>
      <c r="I143"/>
      <c r="J143"/>
      <c r="K143"/>
    </row>
    <row r="146" spans="8:11" ht="12.75">
      <c r="H146"/>
      <c r="I146"/>
      <c r="J146"/>
      <c r="K146"/>
    </row>
    <row r="147" spans="8:11" ht="12.75">
      <c r="H147"/>
      <c r="I147"/>
      <c r="J147"/>
      <c r="K147"/>
    </row>
    <row r="148" spans="8:11" ht="12.75">
      <c r="H148"/>
      <c r="I148"/>
      <c r="J148"/>
      <c r="K148"/>
    </row>
  </sheetData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Jiří Braňka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Braňka</dc:creator>
  <cp:keywords/>
  <dc:description/>
  <cp:lastModifiedBy>Botek</cp:lastModifiedBy>
  <cp:lastPrinted>2009-06-01T10:34:23Z</cp:lastPrinted>
  <dcterms:created xsi:type="dcterms:W3CDTF">2006-05-07T20:32:22Z</dcterms:created>
  <dcterms:modified xsi:type="dcterms:W3CDTF">2009-06-01T10:45:38Z</dcterms:modified>
  <cp:category/>
  <cp:version/>
  <cp:contentType/>
  <cp:contentStatus/>
</cp:coreProperties>
</file>