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192" windowHeight="8208" tabRatio="693"/>
  </bookViews>
  <sheets>
    <sheet name="Úvod" sheetId="11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chlapci U11" sheetId="7" r:id="rId8"/>
    <sheet name="dívky U11" sheetId="8" r:id="rId9"/>
    <sheet name="holky" sheetId="9" r:id="rId10"/>
    <sheet name="kluci" sheetId="10" r:id="rId11"/>
  </sheets>
  <definedNames>
    <definedName name="_xlnm._FilterDatabase" localSheetId="8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9" hidden="1">holky!$A$1:$F$65</definedName>
    <definedName name="_xlnm._FilterDatabase" localSheetId="7" hidden="1">'chlapci U11'!$B$3:$H$4</definedName>
    <definedName name="_xlnm._FilterDatabase" localSheetId="5" hidden="1">'chlapci U13'!$B$3:$H$4</definedName>
    <definedName name="_xlnm._FilterDatabase" localSheetId="3" hidden="1">'chlapci U15'!$B$3:$H$4</definedName>
    <definedName name="_xlnm._FilterDatabase" localSheetId="1" hidden="1">'chlapci U17+U19'!$B$3:$H$4</definedName>
    <definedName name="_xlnm._FilterDatabase" localSheetId="10" hidden="1">kluci!$A$1:$F$168</definedName>
  </definedNames>
  <calcPr calcId="144525"/>
</workbook>
</file>

<file path=xl/calcChain.xml><?xml version="1.0" encoding="utf-8"?>
<calcChain xmlns="http://schemas.openxmlformats.org/spreadsheetml/2006/main"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2" i="10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" i="9"/>
  <c r="F8" i="1"/>
  <c r="G8" i="1"/>
  <c r="H8" i="1"/>
  <c r="F9" i="1"/>
  <c r="G9" i="1"/>
  <c r="H9" i="1"/>
  <c r="F13" i="1"/>
  <c r="G13" i="1"/>
  <c r="H13" i="1"/>
  <c r="F14" i="1"/>
  <c r="G14" i="1"/>
  <c r="H14" i="1"/>
  <c r="F15" i="1"/>
  <c r="G15" i="1"/>
  <c r="H15" i="1"/>
  <c r="F18" i="1"/>
  <c r="G18" i="1"/>
  <c r="H18" i="1"/>
  <c r="F19" i="1"/>
  <c r="G19" i="1"/>
  <c r="H19" i="1"/>
  <c r="F20" i="1"/>
  <c r="G20" i="1"/>
  <c r="H20" i="1"/>
  <c r="F21" i="1"/>
  <c r="G21" i="1"/>
  <c r="H21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9" i="1"/>
  <c r="G39" i="1"/>
  <c r="H39" i="1"/>
  <c r="F40" i="1"/>
  <c r="G40" i="1"/>
  <c r="H40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7" i="1"/>
  <c r="G7" i="1"/>
  <c r="H7" i="1"/>
  <c r="F10" i="1"/>
  <c r="G10" i="1"/>
  <c r="H10" i="1"/>
  <c r="F11" i="1"/>
  <c r="G11" i="1"/>
  <c r="H11" i="1"/>
  <c r="F12" i="1"/>
  <c r="G12" i="1"/>
  <c r="H12" i="1"/>
  <c r="F16" i="1"/>
  <c r="G16" i="1"/>
  <c r="H16" i="1"/>
  <c r="F22" i="1"/>
  <c r="G22" i="1"/>
  <c r="H22" i="1"/>
  <c r="F23" i="1"/>
  <c r="G23" i="1"/>
  <c r="H23" i="1"/>
  <c r="F24" i="1"/>
  <c r="G24" i="1"/>
  <c r="H24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41" i="1"/>
  <c r="G41" i="1"/>
  <c r="H41" i="1"/>
  <c r="F42" i="1"/>
  <c r="G42" i="1"/>
  <c r="H42" i="1"/>
  <c r="F43" i="1"/>
  <c r="G43" i="1"/>
  <c r="H43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" i="1"/>
  <c r="G6" i="1"/>
  <c r="H6" i="1"/>
  <c r="F62" i="1"/>
  <c r="G62" i="1"/>
  <c r="H62" i="1"/>
  <c r="F17" i="1"/>
  <c r="G17" i="1"/>
  <c r="H17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H5" i="1"/>
  <c r="G5" i="1"/>
  <c r="F5" i="1"/>
  <c r="G13" i="2"/>
  <c r="H13" i="2"/>
  <c r="G14" i="2"/>
  <c r="H14" i="2"/>
  <c r="G15" i="2"/>
  <c r="H15" i="2"/>
  <c r="G23" i="2"/>
  <c r="H23" i="2"/>
  <c r="F24" i="2"/>
  <c r="G24" i="2"/>
  <c r="H24" i="2"/>
  <c r="G25" i="2"/>
  <c r="H25" i="2"/>
  <c r="G26" i="2"/>
  <c r="H26" i="2"/>
  <c r="G27" i="2"/>
  <c r="H27" i="2"/>
  <c r="G28" i="2"/>
  <c r="H28" i="2"/>
  <c r="G10" i="2"/>
  <c r="H10" i="2"/>
  <c r="G7" i="2"/>
  <c r="H7" i="2"/>
  <c r="F5" i="2"/>
  <c r="G5" i="2"/>
  <c r="H5" i="2"/>
  <c r="G9" i="2"/>
  <c r="H9" i="2"/>
  <c r="G11" i="2"/>
  <c r="H11" i="2"/>
  <c r="G12" i="2"/>
  <c r="H12" i="2"/>
  <c r="G22" i="2"/>
  <c r="H22" i="2"/>
  <c r="F16" i="2"/>
  <c r="G16" i="2"/>
  <c r="H16" i="2"/>
  <c r="G17" i="2"/>
  <c r="H17" i="2"/>
  <c r="G18" i="2"/>
  <c r="H18" i="2"/>
  <c r="G29" i="2"/>
  <c r="H29" i="2"/>
  <c r="G20" i="2"/>
  <c r="H20" i="2"/>
  <c r="G30" i="2"/>
  <c r="H30" i="2"/>
  <c r="G31" i="2"/>
  <c r="H31" i="2"/>
  <c r="F19" i="2"/>
  <c r="G19" i="2"/>
  <c r="H19" i="2"/>
  <c r="G8" i="2"/>
  <c r="H8" i="2"/>
  <c r="G32" i="2"/>
  <c r="H32" i="2"/>
  <c r="F21" i="2"/>
  <c r="G21" i="2"/>
  <c r="H21" i="2"/>
  <c r="G33" i="2"/>
  <c r="H33" i="2"/>
  <c r="G34" i="2"/>
  <c r="H34" i="2"/>
  <c r="H6" i="2"/>
  <c r="G6" i="2"/>
  <c r="F6" i="3"/>
  <c r="G6" i="3"/>
  <c r="H6" i="3"/>
  <c r="F8" i="3"/>
  <c r="G8" i="3"/>
  <c r="H8" i="3"/>
  <c r="F9" i="3"/>
  <c r="G9" i="3"/>
  <c r="H9" i="3"/>
  <c r="F10" i="3"/>
  <c r="G10" i="3"/>
  <c r="H10" i="3"/>
  <c r="F13" i="3"/>
  <c r="G13" i="3"/>
  <c r="H13" i="3"/>
  <c r="F14" i="3"/>
  <c r="G14" i="3"/>
  <c r="H14" i="3"/>
  <c r="F7" i="3"/>
  <c r="G7" i="3"/>
  <c r="H7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1" i="3"/>
  <c r="G31" i="3"/>
  <c r="H31" i="3"/>
  <c r="F32" i="3"/>
  <c r="G32" i="3"/>
  <c r="H32" i="3"/>
  <c r="F33" i="3"/>
  <c r="G33" i="3"/>
  <c r="H33" i="3"/>
  <c r="F34" i="3"/>
  <c r="G34" i="3"/>
  <c r="H34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5" i="3"/>
  <c r="G5" i="3"/>
  <c r="H5" i="3"/>
  <c r="F11" i="3"/>
  <c r="G11" i="3"/>
  <c r="H11" i="3"/>
  <c r="F12" i="3"/>
  <c r="G12" i="3"/>
  <c r="H12" i="3"/>
  <c r="F15" i="3"/>
  <c r="G15" i="3"/>
  <c r="H15" i="3"/>
  <c r="F16" i="3"/>
  <c r="G16" i="3"/>
  <c r="H16" i="3"/>
  <c r="F35" i="3"/>
  <c r="G35" i="3"/>
  <c r="H35" i="3"/>
  <c r="F30" i="3"/>
  <c r="G30" i="3"/>
  <c r="H30" i="3"/>
  <c r="F36" i="3"/>
  <c r="G36" i="3"/>
  <c r="H36" i="3"/>
  <c r="F46" i="3"/>
  <c r="G46" i="3"/>
  <c r="H46" i="3"/>
  <c r="F47" i="3"/>
  <c r="G47" i="3"/>
  <c r="H47" i="3"/>
  <c r="F48" i="3"/>
  <c r="G48" i="3"/>
  <c r="H48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F17" i="4"/>
  <c r="G17" i="4"/>
  <c r="H17" i="4"/>
  <c r="G19" i="4"/>
  <c r="H19" i="4"/>
  <c r="G20" i="4"/>
  <c r="H20" i="4"/>
  <c r="G21" i="4"/>
  <c r="H21" i="4"/>
  <c r="G22" i="4"/>
  <c r="H22" i="4"/>
  <c r="G5" i="4"/>
  <c r="H5" i="4"/>
  <c r="F18" i="4"/>
  <c r="G18" i="4"/>
  <c r="H18" i="4"/>
  <c r="G23" i="4"/>
  <c r="H23" i="4"/>
  <c r="G24" i="4"/>
  <c r="H24" i="4"/>
  <c r="G25" i="4"/>
  <c r="H25" i="4"/>
  <c r="G26" i="4"/>
  <c r="H26" i="4"/>
  <c r="G27" i="4"/>
  <c r="H27" i="4"/>
  <c r="H6" i="4"/>
  <c r="G6" i="4"/>
  <c r="F8" i="5"/>
  <c r="G8" i="5"/>
  <c r="H8" i="5"/>
  <c r="F10" i="5"/>
  <c r="G10" i="5"/>
  <c r="H10" i="5"/>
  <c r="F11" i="5"/>
  <c r="G11" i="5"/>
  <c r="H11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F18" i="5"/>
  <c r="G18" i="5"/>
  <c r="H18" i="5"/>
  <c r="F19" i="5"/>
  <c r="G19" i="5"/>
  <c r="H19" i="5"/>
  <c r="F21" i="5"/>
  <c r="G21" i="5"/>
  <c r="H21" i="5"/>
  <c r="F23" i="5"/>
  <c r="G23" i="5"/>
  <c r="H23" i="5"/>
  <c r="F24" i="5"/>
  <c r="G24" i="5"/>
  <c r="H24" i="5"/>
  <c r="F26" i="5"/>
  <c r="G26" i="5"/>
  <c r="H26" i="5"/>
  <c r="F27" i="5"/>
  <c r="G27" i="5"/>
  <c r="H27" i="5"/>
  <c r="F28" i="5"/>
  <c r="G28" i="5"/>
  <c r="H28" i="5"/>
  <c r="F29" i="5"/>
  <c r="G29" i="5"/>
  <c r="H29" i="5"/>
  <c r="F30" i="5"/>
  <c r="G30" i="5"/>
  <c r="H30" i="5"/>
  <c r="F32" i="5"/>
  <c r="G32" i="5"/>
  <c r="H32" i="5"/>
  <c r="F34" i="5"/>
  <c r="G34" i="5"/>
  <c r="H34" i="5"/>
  <c r="F35" i="5"/>
  <c r="G35" i="5"/>
  <c r="H35" i="5"/>
  <c r="F36" i="5"/>
  <c r="G36" i="5"/>
  <c r="H36" i="5"/>
  <c r="F37" i="5"/>
  <c r="G37" i="5"/>
  <c r="H37" i="5"/>
  <c r="F38" i="5"/>
  <c r="G38" i="5"/>
  <c r="H38" i="5"/>
  <c r="F5" i="5"/>
  <c r="G5" i="5"/>
  <c r="H5" i="5"/>
  <c r="F6" i="5"/>
  <c r="G6" i="5"/>
  <c r="H6" i="5"/>
  <c r="F9" i="5"/>
  <c r="G9" i="5"/>
  <c r="H9" i="5"/>
  <c r="F12" i="5"/>
  <c r="G12" i="5"/>
  <c r="H12" i="5"/>
  <c r="F20" i="5"/>
  <c r="G20" i="5"/>
  <c r="H20" i="5"/>
  <c r="F22" i="5"/>
  <c r="G22" i="5"/>
  <c r="H22" i="5"/>
  <c r="F25" i="5"/>
  <c r="G25" i="5"/>
  <c r="H25" i="5"/>
  <c r="F31" i="5"/>
  <c r="G31" i="5"/>
  <c r="H31" i="5"/>
  <c r="F33" i="5"/>
  <c r="G33" i="5"/>
  <c r="H33" i="5"/>
  <c r="F39" i="5"/>
  <c r="G39" i="5"/>
  <c r="H39" i="5"/>
  <c r="F40" i="5"/>
  <c r="G40" i="5"/>
  <c r="H40" i="5"/>
  <c r="F41" i="5"/>
  <c r="G41" i="5"/>
  <c r="H41" i="5"/>
  <c r="F42" i="5"/>
  <c r="G42" i="5"/>
  <c r="H42" i="5"/>
  <c r="F43" i="5"/>
  <c r="G43" i="5"/>
  <c r="H43" i="5"/>
  <c r="F44" i="5"/>
  <c r="G44" i="5"/>
  <c r="H44" i="5"/>
  <c r="H7" i="5"/>
  <c r="G7" i="5"/>
  <c r="F7" i="5"/>
  <c r="G6" i="6"/>
  <c r="H6" i="6"/>
  <c r="F10" i="6"/>
  <c r="G10" i="6"/>
  <c r="H10" i="6"/>
  <c r="G9" i="6"/>
  <c r="H9" i="6"/>
  <c r="G7" i="6"/>
  <c r="H7" i="6"/>
  <c r="G8" i="6"/>
  <c r="H8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F19" i="6"/>
  <c r="G19" i="6"/>
  <c r="H19" i="6"/>
  <c r="G20" i="6"/>
  <c r="H20" i="6"/>
  <c r="G21" i="6"/>
  <c r="H21" i="6"/>
  <c r="G22" i="6"/>
  <c r="H22" i="6"/>
  <c r="G23" i="6"/>
  <c r="H23" i="6"/>
  <c r="H5" i="6"/>
  <c r="G5" i="6"/>
  <c r="F5" i="6"/>
  <c r="E5" i="6"/>
  <c r="F6" i="7"/>
  <c r="G6" i="7"/>
  <c r="H6" i="7"/>
  <c r="F7" i="7"/>
  <c r="G7" i="7"/>
  <c r="H7" i="7"/>
  <c r="F8" i="7"/>
  <c r="G8" i="7"/>
  <c r="H8" i="7"/>
  <c r="F9" i="7"/>
  <c r="G9" i="7"/>
  <c r="H9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H5" i="7"/>
  <c r="G5" i="7"/>
  <c r="F5" i="7"/>
  <c r="F7" i="8"/>
  <c r="F7" i="4"/>
  <c r="F17" i="2"/>
  <c r="F12" i="4"/>
  <c r="F15" i="2"/>
  <c r="F13" i="6"/>
  <c r="F11" i="2"/>
  <c r="F12" i="2"/>
  <c r="F20" i="4"/>
  <c r="F23" i="6"/>
  <c r="F23" i="4"/>
  <c r="F9" i="4"/>
  <c r="F33" i="2"/>
  <c r="F32" i="2"/>
  <c r="F26" i="2"/>
  <c r="F10" i="8"/>
  <c r="F14" i="6"/>
  <c r="F19" i="4"/>
  <c r="F29" i="2"/>
  <c r="F21" i="6"/>
  <c r="F22" i="6"/>
  <c r="F16" i="4"/>
  <c r="F26" i="4"/>
  <c r="F8" i="8"/>
  <c r="F18" i="6"/>
  <c r="F17" i="6"/>
  <c r="F31" i="2"/>
  <c r="F14" i="2"/>
  <c r="F22" i="2"/>
  <c r="F30" i="2"/>
  <c r="F22" i="4"/>
  <c r="F21" i="4"/>
  <c r="F7" i="2"/>
  <c r="F27" i="4"/>
  <c r="F12" i="6"/>
  <c r="F8" i="2"/>
  <c r="F14" i="4"/>
  <c r="F10" i="2"/>
  <c r="F7" i="6"/>
  <c r="F15" i="6"/>
  <c r="F25" i="2"/>
  <c r="F6" i="4"/>
  <c r="F6" i="2"/>
  <c r="F9" i="2"/>
  <c r="F18" i="2"/>
  <c r="F24" i="4"/>
  <c r="F34" i="2"/>
  <c r="F20" i="2"/>
  <c r="G5" i="8"/>
  <c r="H5" i="8"/>
  <c r="F6" i="8"/>
  <c r="G6" i="8"/>
  <c r="H6" i="8"/>
  <c r="G7" i="8"/>
  <c r="H7" i="8"/>
  <c r="G8" i="8"/>
  <c r="H8" i="8"/>
  <c r="F9" i="8"/>
  <c r="G9" i="8"/>
  <c r="H9" i="8"/>
  <c r="G10" i="8"/>
  <c r="H10" i="8"/>
  <c r="F25" i="4" l="1"/>
  <c r="F28" i="2"/>
  <c r="F23" i="2"/>
  <c r="F8" i="6"/>
  <c r="F9" i="6"/>
  <c r="F13" i="2"/>
  <c r="F16" i="6"/>
  <c r="F10" i="4"/>
  <c r="F5" i="8"/>
  <c r="F20" i="6"/>
  <c r="F11" i="6"/>
  <c r="F15" i="4"/>
  <c r="F11" i="4"/>
  <c r="F8" i="4"/>
  <c r="F13" i="4"/>
  <c r="F27" i="2"/>
  <c r="F6" i="6"/>
  <c r="F5" i="4"/>
  <c r="D35" i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8" i="1"/>
  <c r="E8" i="1"/>
  <c r="D9" i="1"/>
  <c r="E9" i="1"/>
  <c r="D13" i="1"/>
  <c r="E13" i="1"/>
  <c r="D14" i="1"/>
  <c r="E14" i="1"/>
  <c r="D15" i="1"/>
  <c r="E15" i="1"/>
  <c r="D18" i="1"/>
  <c r="E18" i="1"/>
  <c r="D19" i="1"/>
  <c r="E19" i="1"/>
  <c r="D20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9" i="1"/>
  <c r="E39" i="1"/>
  <c r="D40" i="1"/>
  <c r="E40" i="1"/>
  <c r="D44" i="1"/>
  <c r="E44" i="1"/>
  <c r="D45" i="1"/>
  <c r="E45" i="1"/>
  <c r="D46" i="1"/>
  <c r="E46" i="1"/>
  <c r="D47" i="1"/>
  <c r="E47" i="1"/>
  <c r="D48" i="1"/>
  <c r="E48" i="1"/>
  <c r="D7" i="1"/>
  <c r="E7" i="1"/>
  <c r="D10" i="1"/>
  <c r="E10" i="1"/>
  <c r="D11" i="1"/>
  <c r="E11" i="1"/>
  <c r="D12" i="1"/>
  <c r="E12" i="1"/>
  <c r="D16" i="1"/>
  <c r="E16" i="1"/>
  <c r="D22" i="1"/>
  <c r="E22" i="1"/>
  <c r="D23" i="1"/>
  <c r="E23" i="1"/>
  <c r="D24" i="1"/>
  <c r="E24" i="1"/>
  <c r="D34" i="1"/>
  <c r="E34" i="1"/>
  <c r="E35" i="1"/>
  <c r="D36" i="1"/>
  <c r="E36" i="1"/>
  <c r="D37" i="1"/>
  <c r="E37" i="1"/>
  <c r="D38" i="1"/>
  <c r="E38" i="1"/>
  <c r="D41" i="1"/>
  <c r="E41" i="1"/>
  <c r="D42" i="1"/>
  <c r="E42" i="1"/>
  <c r="D43" i="1"/>
  <c r="E43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" i="1"/>
  <c r="E6" i="1"/>
  <c r="D62" i="1"/>
  <c r="E62" i="1"/>
  <c r="D17" i="1"/>
  <c r="E17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E5" i="1"/>
  <c r="D5" i="1"/>
  <c r="D6" i="3"/>
  <c r="E6" i="3"/>
  <c r="D8" i="3"/>
  <c r="E8" i="3"/>
  <c r="D9" i="3"/>
  <c r="E9" i="3"/>
  <c r="D10" i="3"/>
  <c r="E10" i="3"/>
  <c r="D13" i="3"/>
  <c r="E13" i="3"/>
  <c r="D14" i="3"/>
  <c r="E14" i="3"/>
  <c r="D7" i="3"/>
  <c r="E7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1" i="3"/>
  <c r="E31" i="3"/>
  <c r="D32" i="3"/>
  <c r="E32" i="3"/>
  <c r="D33" i="3"/>
  <c r="E33" i="3"/>
  <c r="D34" i="3"/>
  <c r="E34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5" i="3"/>
  <c r="E5" i="3"/>
  <c r="D11" i="3"/>
  <c r="E11" i="3"/>
  <c r="D12" i="3"/>
  <c r="E12" i="3"/>
  <c r="D15" i="3"/>
  <c r="E15" i="3"/>
  <c r="D16" i="3"/>
  <c r="E16" i="3"/>
  <c r="D35" i="3"/>
  <c r="E35" i="3"/>
  <c r="D30" i="3"/>
  <c r="E30" i="3"/>
  <c r="D36" i="3"/>
  <c r="E36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8" i="5"/>
  <c r="E8" i="5"/>
  <c r="D10" i="5"/>
  <c r="E10" i="5"/>
  <c r="D11" i="5"/>
  <c r="E11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1" i="5"/>
  <c r="E21" i="5"/>
  <c r="D23" i="5"/>
  <c r="E23" i="5"/>
  <c r="D24" i="5"/>
  <c r="E24" i="5"/>
  <c r="D26" i="5"/>
  <c r="E26" i="5"/>
  <c r="D27" i="5"/>
  <c r="E27" i="5"/>
  <c r="D28" i="5"/>
  <c r="E28" i="5"/>
  <c r="D29" i="5"/>
  <c r="E29" i="5"/>
  <c r="D30" i="5"/>
  <c r="E30" i="5"/>
  <c r="D32" i="5"/>
  <c r="E32" i="5"/>
  <c r="D34" i="5"/>
  <c r="E34" i="5"/>
  <c r="D35" i="5"/>
  <c r="E35" i="5"/>
  <c r="D36" i="5"/>
  <c r="E36" i="5"/>
  <c r="D37" i="5"/>
  <c r="E37" i="5"/>
  <c r="D38" i="5"/>
  <c r="E38" i="5"/>
  <c r="D5" i="5"/>
  <c r="E5" i="5"/>
  <c r="D6" i="5"/>
  <c r="E6" i="5"/>
  <c r="D9" i="5"/>
  <c r="E9" i="5"/>
  <c r="D12" i="5"/>
  <c r="E12" i="5"/>
  <c r="D20" i="5"/>
  <c r="E20" i="5"/>
  <c r="D22" i="5"/>
  <c r="E22" i="5"/>
  <c r="D25" i="5"/>
  <c r="E25" i="5"/>
  <c r="D31" i="5"/>
  <c r="E31" i="5"/>
  <c r="D33" i="5"/>
  <c r="E33" i="5"/>
  <c r="D39" i="5"/>
  <c r="E39" i="5"/>
  <c r="D40" i="5"/>
  <c r="E40" i="5"/>
  <c r="D41" i="5"/>
  <c r="E41" i="5"/>
  <c r="D42" i="5"/>
  <c r="E42" i="5"/>
  <c r="D43" i="5"/>
  <c r="E43" i="5"/>
  <c r="D44" i="5"/>
  <c r="E44" i="5"/>
  <c r="E7" i="5"/>
  <c r="D7" i="5"/>
  <c r="E5" i="7"/>
  <c r="D5" i="7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9" i="4"/>
  <c r="E19" i="4"/>
  <c r="D20" i="4"/>
  <c r="E20" i="4"/>
  <c r="D21" i="4"/>
  <c r="E21" i="4"/>
  <c r="D22" i="4"/>
  <c r="E22" i="4"/>
  <c r="D5" i="4"/>
  <c r="E5" i="4"/>
  <c r="D18" i="4"/>
  <c r="E18" i="4"/>
  <c r="D23" i="4"/>
  <c r="E23" i="4"/>
  <c r="D24" i="4"/>
  <c r="E24" i="4"/>
  <c r="D25" i="4"/>
  <c r="E25" i="4"/>
  <c r="D26" i="4"/>
  <c r="E26" i="4"/>
  <c r="D27" i="4"/>
  <c r="E27" i="4"/>
  <c r="D13" i="2"/>
  <c r="E13" i="2"/>
  <c r="D14" i="2"/>
  <c r="E14" i="2"/>
  <c r="D15" i="2"/>
  <c r="E15" i="2"/>
  <c r="D23" i="2"/>
  <c r="E23" i="2"/>
  <c r="D24" i="2"/>
  <c r="E24" i="2"/>
  <c r="D25" i="2"/>
  <c r="E25" i="2"/>
  <c r="D26" i="2"/>
  <c r="E26" i="2"/>
  <c r="D27" i="2"/>
  <c r="E27" i="2"/>
  <c r="D28" i="2"/>
  <c r="E28" i="2"/>
  <c r="D10" i="2"/>
  <c r="E10" i="2"/>
  <c r="D7" i="2"/>
  <c r="E7" i="2"/>
  <c r="D5" i="2"/>
  <c r="E5" i="2"/>
  <c r="D9" i="2"/>
  <c r="E9" i="2"/>
  <c r="D11" i="2"/>
  <c r="E11" i="2"/>
  <c r="D12" i="2"/>
  <c r="E12" i="2"/>
  <c r="D22" i="2"/>
  <c r="E22" i="2"/>
  <c r="D16" i="2"/>
  <c r="E16" i="2"/>
  <c r="D17" i="2"/>
  <c r="E17" i="2"/>
  <c r="D18" i="2"/>
  <c r="E18" i="2"/>
  <c r="D29" i="2"/>
  <c r="E29" i="2"/>
  <c r="D20" i="2"/>
  <c r="E20" i="2"/>
  <c r="D30" i="2"/>
  <c r="E30" i="2"/>
  <c r="D31" i="2"/>
  <c r="E31" i="2"/>
  <c r="D19" i="2"/>
  <c r="E19" i="2"/>
  <c r="D8" i="2"/>
  <c r="E8" i="2"/>
  <c r="D32" i="2"/>
  <c r="E32" i="2"/>
  <c r="D21" i="2"/>
  <c r="E21" i="2"/>
  <c r="D33" i="2"/>
  <c r="E33" i="2"/>
  <c r="D34" i="2"/>
  <c r="E34" i="2"/>
  <c r="E6" i="2"/>
  <c r="D6" i="2"/>
  <c r="E6" i="4"/>
  <c r="D6" i="4"/>
  <c r="D6" i="6"/>
  <c r="E6" i="6"/>
  <c r="D10" i="6"/>
  <c r="E10" i="6"/>
  <c r="D9" i="6"/>
  <c r="E9" i="6"/>
  <c r="D7" i="6"/>
  <c r="E7" i="6"/>
  <c r="D8" i="6"/>
  <c r="E8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5" i="6"/>
  <c r="E10" i="8"/>
  <c r="D10" i="8"/>
  <c r="D8" i="8"/>
  <c r="E8" i="8"/>
  <c r="D9" i="8"/>
  <c r="E9" i="8"/>
  <c r="E7" i="8"/>
  <c r="D7" i="8"/>
  <c r="D6" i="8"/>
  <c r="E6" i="8"/>
  <c r="D5" i="8"/>
  <c r="E5" i="8"/>
  <c r="P5" i="5" l="1"/>
  <c r="P6" i="5"/>
  <c r="P9" i="5"/>
  <c r="P12" i="5"/>
  <c r="P20" i="5"/>
  <c r="P22" i="5"/>
  <c r="P25" i="5"/>
  <c r="P31" i="5"/>
  <c r="P33" i="5"/>
  <c r="P39" i="5"/>
  <c r="P40" i="5"/>
  <c r="P41" i="5"/>
  <c r="P42" i="5"/>
  <c r="P44" i="5"/>
  <c r="P23" i="5"/>
  <c r="P27" i="5"/>
  <c r="P34" i="5"/>
  <c r="P35" i="5"/>
  <c r="P34" i="3"/>
  <c r="P43" i="3"/>
  <c r="P42" i="3"/>
  <c r="P41" i="3"/>
  <c r="P40" i="3"/>
  <c r="P33" i="3"/>
  <c r="P32" i="3"/>
  <c r="P39" i="3"/>
  <c r="P31" i="3"/>
  <c r="P38" i="3"/>
  <c r="P29" i="3"/>
  <c r="P28" i="3"/>
  <c r="P25" i="3"/>
  <c r="P27" i="3"/>
  <c r="P26" i="3"/>
  <c r="P23" i="3"/>
  <c r="P24" i="3"/>
  <c r="P22" i="3"/>
  <c r="P18" i="3"/>
  <c r="P22" i="4"/>
  <c r="P17" i="4"/>
  <c r="P21" i="4"/>
  <c r="P15" i="4"/>
  <c r="P20" i="4"/>
  <c r="P13" i="4"/>
  <c r="P39" i="1"/>
  <c r="P31" i="1"/>
  <c r="P32" i="1"/>
  <c r="P44" i="1"/>
  <c r="P45" i="1"/>
  <c r="P46" i="1"/>
  <c r="P47" i="1"/>
  <c r="P48" i="1"/>
  <c r="P14" i="2"/>
  <c r="P15" i="2"/>
  <c r="P25" i="2"/>
  <c r="P27" i="2"/>
  <c r="P28" i="2"/>
  <c r="P11" i="2"/>
  <c r="P12" i="2"/>
  <c r="P26" i="5" l="1"/>
  <c r="P15" i="5"/>
  <c r="P19" i="6" l="1"/>
  <c r="P28" i="1" l="1"/>
  <c r="P13" i="2"/>
  <c r="P10" i="7" l="1"/>
  <c r="P36" i="5" l="1"/>
  <c r="P29" i="5"/>
  <c r="P61" i="1"/>
  <c r="P29" i="1"/>
  <c r="P15" i="6"/>
  <c r="P51" i="3" l="1"/>
  <c r="P52" i="3"/>
  <c r="P53" i="3"/>
  <c r="P46" i="3"/>
  <c r="P16" i="3"/>
  <c r="P54" i="3"/>
  <c r="P7" i="3"/>
  <c r="P25" i="4"/>
  <c r="P26" i="4"/>
  <c r="P16" i="4"/>
  <c r="P19" i="7" l="1"/>
  <c r="P12" i="7"/>
  <c r="P14" i="3" l="1"/>
  <c r="P44" i="3"/>
  <c r="P47" i="3"/>
  <c r="P19" i="3"/>
  <c r="P14" i="4"/>
  <c r="P23" i="4"/>
  <c r="P18" i="7"/>
  <c r="P13" i="7"/>
  <c r="P15" i="7"/>
  <c r="P38" i="5" l="1"/>
  <c r="P13" i="5"/>
  <c r="P16" i="5"/>
  <c r="P51" i="1"/>
  <c r="P40" i="1"/>
  <c r="P21" i="6"/>
  <c r="P22" i="6"/>
  <c r="P15" i="3" l="1"/>
  <c r="P17" i="3"/>
  <c r="P21" i="3"/>
  <c r="P36" i="3"/>
  <c r="P48" i="3"/>
  <c r="P49" i="3"/>
  <c r="P50" i="3"/>
  <c r="P8" i="3"/>
  <c r="P27" i="4"/>
  <c r="P35" i="1" l="1"/>
  <c r="P53" i="1"/>
  <c r="P16" i="1"/>
  <c r="P16" i="2" l="1"/>
  <c r="P37" i="5"/>
  <c r="P10" i="5"/>
  <c r="P32" i="5"/>
  <c r="P20" i="6"/>
  <c r="P16" i="6"/>
  <c r="P20" i="3" l="1"/>
  <c r="P35" i="3"/>
  <c r="P30" i="3"/>
  <c r="P37" i="3"/>
  <c r="P45" i="3"/>
  <c r="P11" i="7"/>
  <c r="P16" i="7"/>
  <c r="P7" i="7"/>
  <c r="P10" i="4"/>
  <c r="P8" i="4"/>
  <c r="P11" i="4"/>
  <c r="P24" i="4"/>
  <c r="P18" i="4"/>
  <c r="P7" i="4"/>
  <c r="P12" i="4"/>
  <c r="P6" i="4"/>
  <c r="P7" i="8"/>
  <c r="P10" i="8"/>
  <c r="P9" i="8"/>
  <c r="P58" i="1" l="1"/>
  <c r="P52" i="1"/>
  <c r="P21" i="1"/>
  <c r="P33" i="1"/>
  <c r="P26" i="1"/>
  <c r="P20" i="1"/>
  <c r="P49" i="1"/>
  <c r="P43" i="1"/>
  <c r="P26" i="2"/>
  <c r="P17" i="2"/>
  <c r="P20" i="2"/>
  <c r="P30" i="2"/>
  <c r="P22" i="2"/>
  <c r="P23" i="2"/>
  <c r="P21" i="5" l="1"/>
  <c r="P28" i="5"/>
  <c r="P7" i="5" l="1"/>
  <c r="P18" i="6"/>
  <c r="P12" i="6"/>
  <c r="P10" i="6"/>
  <c r="P11" i="6"/>
  <c r="P17" i="7" l="1"/>
  <c r="P14" i="7"/>
  <c r="P23" i="6"/>
  <c r="P10" i="3"/>
  <c r="P60" i="1"/>
  <c r="P56" i="1"/>
  <c r="P30" i="5"/>
  <c r="P19" i="5"/>
  <c r="P65" i="1"/>
  <c r="P66" i="1"/>
  <c r="P8" i="1"/>
  <c r="P38" i="1"/>
  <c r="P34" i="2"/>
  <c r="P24" i="2"/>
  <c r="P7" i="6"/>
  <c r="P17" i="6"/>
  <c r="P11" i="5"/>
  <c r="P9" i="6"/>
  <c r="P5" i="1"/>
  <c r="P9" i="7"/>
  <c r="P8" i="7"/>
  <c r="P8" i="5"/>
  <c r="P23" i="1"/>
  <c r="P64" i="1"/>
  <c r="P25" i="1"/>
  <c r="P57" i="1"/>
  <c r="P18" i="2"/>
  <c r="P13" i="3"/>
  <c r="P5" i="8"/>
  <c r="P14" i="5"/>
  <c r="P24" i="5"/>
  <c r="P17" i="1"/>
  <c r="P18" i="1"/>
  <c r="P7" i="1"/>
  <c r="P6" i="6"/>
  <c r="P63" i="1"/>
  <c r="P12" i="1"/>
  <c r="P6" i="2"/>
  <c r="P33" i="2"/>
  <c r="P29" i="2"/>
  <c r="P41" i="1"/>
  <c r="P10" i="2"/>
  <c r="P5" i="4"/>
  <c r="P5" i="7"/>
  <c r="P69" i="1"/>
  <c r="P22" i="1"/>
  <c r="P37" i="1"/>
  <c r="P68" i="1"/>
  <c r="P30" i="1"/>
  <c r="P19" i="2"/>
  <c r="P8" i="2"/>
  <c r="P21" i="2"/>
  <c r="P31" i="2"/>
  <c r="P5" i="6"/>
  <c r="P5" i="3"/>
  <c r="P9" i="4"/>
  <c r="P17" i="5"/>
  <c r="P18" i="5"/>
  <c r="P8" i="6"/>
  <c r="P59" i="1"/>
  <c r="P62" i="1"/>
  <c r="P19" i="1"/>
  <c r="P9" i="3"/>
  <c r="P11" i="3"/>
  <c r="P6" i="3"/>
  <c r="P12" i="3"/>
  <c r="P19" i="4"/>
  <c r="P5" i="2"/>
  <c r="P7" i="2"/>
  <c r="P32" i="2"/>
  <c r="P9" i="2"/>
  <c r="P6" i="1"/>
  <c r="P34" i="1"/>
  <c r="P11" i="1"/>
  <c r="P42" i="1"/>
  <c r="P55" i="1"/>
  <c r="P9" i="1"/>
  <c r="P15" i="1"/>
  <c r="P10" i="1"/>
  <c r="P27" i="1"/>
  <c r="P24" i="1"/>
  <c r="P36" i="1"/>
  <c r="P14" i="1"/>
  <c r="P54" i="1"/>
  <c r="P13" i="1"/>
  <c r="P50" i="1"/>
  <c r="P6" i="7"/>
  <c r="P13" i="6"/>
  <c r="P14" i="6"/>
  <c r="P6" i="8"/>
  <c r="P8" i="8"/>
</calcChain>
</file>

<file path=xl/sharedStrings.xml><?xml version="1.0" encoding="utf-8"?>
<sst xmlns="http://schemas.openxmlformats.org/spreadsheetml/2006/main" count="1061" uniqueCount="362">
  <si>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</si>
  <si>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</si>
  <si>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</si>
  <si>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</si>
  <si>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</si>
  <si>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</si>
  <si>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</si>
  <si>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</si>
  <si>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</si>
  <si>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</si>
  <si>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</si>
  <si>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</si>
  <si>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</si>
  <si>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</si>
  <si>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</si>
  <si>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Janovský Dan</t>
  </si>
  <si>
    <t>Tesolín Riccardo</t>
  </si>
  <si>
    <t>Michl Jakub</t>
  </si>
  <si>
    <t>Minus</t>
  </si>
  <si>
    <t>Celkem</t>
  </si>
  <si>
    <t>Kylarová Lucie</t>
  </si>
  <si>
    <t>Truněček Martin</t>
  </si>
  <si>
    <t>Hostinné Tatran</t>
  </si>
  <si>
    <t>Bačinová Lucie</t>
  </si>
  <si>
    <t>Koďousková Eliška</t>
  </si>
  <si>
    <t>Svojanovský Jakub</t>
  </si>
  <si>
    <t>10.</t>
  </si>
  <si>
    <t>15.</t>
  </si>
  <si>
    <t>Kuhajdíková Pavlína</t>
  </si>
  <si>
    <t>14.</t>
  </si>
  <si>
    <t>Sivák Jakub</t>
  </si>
  <si>
    <t>11.</t>
  </si>
  <si>
    <t>9.</t>
  </si>
  <si>
    <t>Komárek Adam</t>
  </si>
  <si>
    <t>Bártová Tereza</t>
  </si>
  <si>
    <t>Sazimová Adéla</t>
  </si>
  <si>
    <t>Kycelt Jakub</t>
  </si>
  <si>
    <t>Starka Martin</t>
  </si>
  <si>
    <t>Vlach Tomáš</t>
  </si>
  <si>
    <t>Švábová Magdaléna</t>
  </si>
  <si>
    <t>Zoubková Adéla</t>
  </si>
  <si>
    <t>Volhejn Dan</t>
  </si>
  <si>
    <t>Macl Marek</t>
  </si>
  <si>
    <t>Šanc Tomáš</t>
  </si>
  <si>
    <t>Rosice nad Labem</t>
  </si>
  <si>
    <t>Šorm Luboš</t>
  </si>
  <si>
    <t>Stein Filip</t>
  </si>
  <si>
    <t>Petružálková Anna</t>
  </si>
  <si>
    <t>Antošová Bára</t>
  </si>
  <si>
    <t>Bačinová Pavla</t>
  </si>
  <si>
    <t>Chrast</t>
  </si>
  <si>
    <t>Doubek Michal</t>
  </si>
  <si>
    <t>Joneš Patrik</t>
  </si>
  <si>
    <t>Choceň</t>
  </si>
  <si>
    <t>Tonarová Tereza</t>
  </si>
  <si>
    <t>Krupová Soňa</t>
  </si>
  <si>
    <t>Kuchařová Elena</t>
  </si>
  <si>
    <t>Kacafírková Agáta</t>
  </si>
  <si>
    <t>Doležalová Markéta</t>
  </si>
  <si>
    <t>Šilarová Lucie</t>
  </si>
  <si>
    <t>Jančar Oliver</t>
  </si>
  <si>
    <t>Kycelt Lukáš</t>
  </si>
  <si>
    <t>Vencl Filip</t>
  </si>
  <si>
    <t>Hlavsa Alexander</t>
  </si>
  <si>
    <t>Najmanová Markéta</t>
  </si>
  <si>
    <t>Truněčková Anežka</t>
  </si>
  <si>
    <t>Kaplan Jakub</t>
  </si>
  <si>
    <t>Matuška Petr</t>
  </si>
  <si>
    <t>Lipenský Jakub</t>
  </si>
  <si>
    <t>Krejčová Kateřina</t>
  </si>
  <si>
    <t>Čápová Ella</t>
  </si>
  <si>
    <t>TJ Sokol PP H. Králové 2</t>
  </si>
  <si>
    <t>Steinová Klára</t>
  </si>
  <si>
    <t>Řehounek Kristián</t>
  </si>
  <si>
    <t>Žamberk</t>
  </si>
  <si>
    <t>Krupa Michal</t>
  </si>
  <si>
    <t>Wagner Richard Max</t>
  </si>
  <si>
    <t>Wagner Mark Robin</t>
  </si>
  <si>
    <t>Hübner Lukáš</t>
  </si>
  <si>
    <t>Šichanová Vendula</t>
  </si>
  <si>
    <t>Holeček David</t>
  </si>
  <si>
    <t>Puchmeltr Michal</t>
  </si>
  <si>
    <t>Petr Lukáš</t>
  </si>
  <si>
    <t>Zelinka Adam</t>
  </si>
  <si>
    <t>Cejnarová Tereza</t>
  </si>
  <si>
    <t>Pohl Pavel</t>
  </si>
  <si>
    <t>Balcar Vojtěch</t>
  </si>
  <si>
    <t>Krása Jakub</t>
  </si>
  <si>
    <t>Dubský Filip</t>
  </si>
  <si>
    <t>18.</t>
  </si>
  <si>
    <t>Bayerová Anežka</t>
  </si>
  <si>
    <t>Ciborová Natálie</t>
  </si>
  <si>
    <t>19.</t>
  </si>
  <si>
    <t>Veldon John</t>
  </si>
  <si>
    <t>Zoubek Šimon</t>
  </si>
  <si>
    <t>Skákal Dominik</t>
  </si>
  <si>
    <t>Skákal Daniel</t>
  </si>
  <si>
    <t>20.</t>
  </si>
  <si>
    <t>Zavacký Vojtěch</t>
  </si>
  <si>
    <t>Zavacký Matěj</t>
  </si>
  <si>
    <t>Dus Dalibor</t>
  </si>
  <si>
    <t>Vejroch Jiří</t>
  </si>
  <si>
    <t>Štantejský Ondřej</t>
  </si>
  <si>
    <t>Čermáková Eliška</t>
  </si>
  <si>
    <t>Novák Daniel</t>
  </si>
  <si>
    <t>Kadaník Martin</t>
  </si>
  <si>
    <t>Pek Jan</t>
  </si>
  <si>
    <t>Šedová Natálie</t>
  </si>
  <si>
    <t>Kovaříčková Tereza</t>
  </si>
  <si>
    <t>Škalda Jan</t>
  </si>
  <si>
    <t>Jaroměř Jiskra</t>
  </si>
  <si>
    <t>Tomášková Jana</t>
  </si>
  <si>
    <t>Rulík Jiří</t>
  </si>
  <si>
    <t>Gorol Adam</t>
  </si>
  <si>
    <t xml:space="preserve">Josefov Sokol </t>
  </si>
  <si>
    <t>Landa Matěj</t>
  </si>
  <si>
    <t>Kolář Marek</t>
  </si>
  <si>
    <t>Mejtský David</t>
  </si>
  <si>
    <t>Hladký Radovan</t>
  </si>
  <si>
    <t>Václavík Ondřej</t>
  </si>
  <si>
    <t>Ducháčová Kateřina</t>
  </si>
  <si>
    <t>Vohradníková Adéla</t>
  </si>
  <si>
    <t>Pospíšil Jaroslav</t>
  </si>
  <si>
    <t>Skohoutil Patrik</t>
  </si>
  <si>
    <t>Kovaříček Matěj</t>
  </si>
  <si>
    <t>Bříza Kryštof</t>
  </si>
  <si>
    <t>Vostrovská Lucie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</si>
  <si>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</si>
  <si>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</si>
  <si>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</si>
  <si>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</si>
  <si>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</si>
  <si>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</si>
  <si>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</si>
  <si>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</si>
  <si>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26.</t>
  </si>
  <si>
    <t>Šafářová Amálie</t>
  </si>
  <si>
    <t>Černý Adam</t>
  </si>
  <si>
    <t>Matuška Tomáš</t>
  </si>
  <si>
    <t>Záhornice KPST</t>
  </si>
  <si>
    <t>předchozí</t>
  </si>
  <si>
    <t>Hejna Vítek</t>
  </si>
  <si>
    <t>Krčmář Tomáš</t>
  </si>
  <si>
    <t>Bártová Adéla</t>
  </si>
  <si>
    <t>Novotná Veronika</t>
  </si>
  <si>
    <t>Novotný Jan</t>
  </si>
  <si>
    <t>Polák Kryštof</t>
  </si>
  <si>
    <t>Cerman Jakub</t>
  </si>
  <si>
    <t>Gazárek Radim</t>
  </si>
  <si>
    <t>Vyskočilová Ester</t>
  </si>
  <si>
    <t>Dušek Jakub</t>
  </si>
  <si>
    <t>Kmínková Sára</t>
  </si>
  <si>
    <t>DTJ Hradec Králové</t>
  </si>
  <si>
    <t>Novotný Michal</t>
  </si>
  <si>
    <t>Záleský Martin</t>
  </si>
  <si>
    <t>Dušek Rostislav</t>
  </si>
  <si>
    <t>Tisová</t>
  </si>
  <si>
    <t xml:space="preserve">Jedličková Ema </t>
  </si>
  <si>
    <t>Flídr Adam</t>
  </si>
  <si>
    <t>Michek Tomáš</t>
  </si>
  <si>
    <t>Novotný Lukáš</t>
  </si>
  <si>
    <t>Novák Matyáš</t>
  </si>
  <si>
    <t>Kočica Michal</t>
  </si>
  <si>
    <t>Černík Jan</t>
  </si>
  <si>
    <t>25.</t>
  </si>
  <si>
    <t>Horka</t>
  </si>
  <si>
    <t>Dostál Lukáš</t>
  </si>
  <si>
    <t>Řetová</t>
  </si>
  <si>
    <t>Sychrová Hana</t>
  </si>
  <si>
    <t>Procházková Kateřina</t>
  </si>
  <si>
    <t>Rubek Jakub</t>
  </si>
  <si>
    <t>Procházka Ondřej</t>
  </si>
  <si>
    <t>Novotný Adam</t>
  </si>
  <si>
    <t>Dvůr Králové n/L</t>
  </si>
  <si>
    <t>Jarkovská Petra</t>
  </si>
  <si>
    <t>Mazáč Robin</t>
  </si>
  <si>
    <t>Růžička Vít</t>
  </si>
  <si>
    <t>Borecká Karolína</t>
  </si>
  <si>
    <t>Malík Ondřej</t>
  </si>
  <si>
    <t>Bartošek Matyáš</t>
  </si>
  <si>
    <t>Fidler Jakub</t>
  </si>
  <si>
    <t>Jedličková Hana</t>
  </si>
  <si>
    <t>Koreček Tobiáš</t>
  </si>
  <si>
    <t>Vladovič Tomáš</t>
  </si>
  <si>
    <t>Jirka Tomáš</t>
  </si>
  <si>
    <t>21.-22.</t>
  </si>
  <si>
    <t>Krista Pavel</t>
  </si>
  <si>
    <t>Mikeska Martin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</si>
  <si>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</si>
  <si>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</si>
  <si>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</si>
  <si>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</si>
  <si>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</si>
  <si>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</si>
  <si>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</si>
  <si>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10.-11.</t>
  </si>
  <si>
    <t>11.-12.</t>
  </si>
  <si>
    <t>Frejvaldová Martina</t>
  </si>
  <si>
    <t>Vamberk Baník</t>
  </si>
  <si>
    <t>Hamerská Adéla</t>
  </si>
  <si>
    <t>Loudová Eliška</t>
  </si>
  <si>
    <t>Kubíček Tomáš</t>
  </si>
  <si>
    <t>Holanec Jakub</t>
  </si>
  <si>
    <t>Hendrych Lukáš</t>
  </si>
  <si>
    <t>Holice Jiskra</t>
  </si>
  <si>
    <t>Mokrejš Jakub</t>
  </si>
  <si>
    <t>Jirka Denis</t>
  </si>
  <si>
    <t>Skopal Přemysl</t>
  </si>
  <si>
    <t>Fajfrová Michaela</t>
  </si>
  <si>
    <t>Michera Martin</t>
  </si>
  <si>
    <t>Klouček Jan</t>
  </si>
  <si>
    <t>Kovářová Lucie</t>
  </si>
  <si>
    <t>Píčová Karolína</t>
  </si>
  <si>
    <t>Rybková Denisa</t>
  </si>
  <si>
    <t>Mošková Dorota</t>
  </si>
  <si>
    <t>Kovářová Pavla</t>
  </si>
  <si>
    <t>Nápravník Ondřej</t>
  </si>
  <si>
    <t>Čermák Filip</t>
  </si>
  <si>
    <t>Smutný Matouš</t>
  </si>
  <si>
    <t>Hadinec David</t>
  </si>
  <si>
    <t>Plocek Michal</t>
  </si>
  <si>
    <t>Karták Kryštof</t>
  </si>
  <si>
    <t>Jičín</t>
  </si>
  <si>
    <t>Liebich František</t>
  </si>
  <si>
    <t>Orlice</t>
  </si>
  <si>
    <t>Vít Matyáš</t>
  </si>
  <si>
    <t>Koblic Martin</t>
  </si>
  <si>
    <t>Kuba Vojtěch</t>
  </si>
  <si>
    <t>Urbánek Tomáš</t>
  </si>
  <si>
    <t>Procházka Jiří</t>
  </si>
  <si>
    <t>Liebich David</t>
  </si>
  <si>
    <t>Vymetálek Vojtěch</t>
  </si>
  <si>
    <t>Šembera Dalibor</t>
  </si>
  <si>
    <t>Skokan Antonín</t>
  </si>
  <si>
    <t>24.</t>
  </si>
  <si>
    <t>Závoďančík Martin</t>
  </si>
  <si>
    <t>Česká Skalice</t>
  </si>
  <si>
    <t>Šejvl Jindřich</t>
  </si>
  <si>
    <t>Novák Hynek</t>
  </si>
  <si>
    <t>16.-17.</t>
  </si>
  <si>
    <t>Kavalír Adam</t>
  </si>
  <si>
    <t>Jiroušová Klára</t>
  </si>
  <si>
    <t>Pavlíček Martin</t>
  </si>
  <si>
    <t>Vávra Martin</t>
  </si>
  <si>
    <t>Macháček Adam</t>
  </si>
  <si>
    <t>Broumov</t>
  </si>
  <si>
    <t>Donát Antonín</t>
  </si>
  <si>
    <t>18.-20.</t>
  </si>
  <si>
    <t>Skřivan Tobiáš</t>
  </si>
  <si>
    <t>Macháček Denis</t>
  </si>
  <si>
    <t>Palán Jan</t>
  </si>
  <si>
    <t>Brožka Jiří</t>
  </si>
  <si>
    <t>Andrlová Jana</t>
  </si>
  <si>
    <t>12.-13.</t>
  </si>
  <si>
    <t>Nová Paka</t>
  </si>
  <si>
    <t>Celjak Jan</t>
  </si>
  <si>
    <t>Mackowiaková Markéta</t>
  </si>
  <si>
    <t>Hyršálová Kateřina</t>
  </si>
  <si>
    <t>Čečotková Petra</t>
  </si>
  <si>
    <t>Kobera Michal</t>
  </si>
  <si>
    <t>Padubice Tesla</t>
  </si>
  <si>
    <t>Hyršál David</t>
  </si>
  <si>
    <t>Svátek Filip</t>
  </si>
  <si>
    <t>Jíra Matyáš</t>
  </si>
  <si>
    <t>Jíra Daniel</t>
  </si>
  <si>
    <t>Dolan Kryštof</t>
  </si>
  <si>
    <t>Janoušek Lukáš</t>
  </si>
  <si>
    <t>Kočica Matyáš</t>
  </si>
  <si>
    <t>Buchal Oto</t>
  </si>
  <si>
    <t xml:space="preserve">Palusková Kristýna </t>
  </si>
  <si>
    <t>20.-21.</t>
  </si>
  <si>
    <t>Svátek Martin</t>
  </si>
  <si>
    <t>Rohlena Lukáš</t>
  </si>
  <si>
    <t>Stejskal Vojtěch</t>
  </si>
  <si>
    <t>Ferbasová Dorothea</t>
  </si>
  <si>
    <t>Šmika Hugo</t>
  </si>
  <si>
    <t>Stříteský Štěpán</t>
  </si>
  <si>
    <t>Chaloupka Adam</t>
  </si>
  <si>
    <t>Školník Ondřej</t>
  </si>
  <si>
    <t>Valenta Jan</t>
  </si>
  <si>
    <t>Pavelka Martin</t>
  </si>
  <si>
    <t>Chaloupka David</t>
  </si>
  <si>
    <t>16.-18.</t>
  </si>
  <si>
    <t>Mrkosová Kateřina</t>
  </si>
  <si>
    <t>Karlíková Lucie</t>
  </si>
  <si>
    <t>de Man Ashley</t>
  </si>
  <si>
    <t>Hynek Lukáš</t>
  </si>
  <si>
    <t>Závodní Daniel</t>
  </si>
  <si>
    <t>Prokeš Radovan</t>
  </si>
  <si>
    <t>Kopecký Pavel</t>
  </si>
  <si>
    <t>Wéber Ondřej</t>
  </si>
  <si>
    <t>Wéber Adam</t>
  </si>
  <si>
    <t>Mervart David</t>
  </si>
  <si>
    <t>Dlabal Josef</t>
  </si>
  <si>
    <t>průběžné pořadí</t>
  </si>
  <si>
    <t>Macurová Denisa</t>
  </si>
  <si>
    <t>7.-8.</t>
  </si>
  <si>
    <t>Rufr Martin</t>
  </si>
  <si>
    <t>22.-26.</t>
  </si>
  <si>
    <t>30.-34.</t>
  </si>
  <si>
    <t>9.-11.</t>
  </si>
  <si>
    <t>Vaníček Matěj</t>
  </si>
  <si>
    <t>Holan Ondřej</t>
  </si>
  <si>
    <t>Kraj</t>
  </si>
  <si>
    <t>ID</t>
  </si>
  <si>
    <t>ročník</t>
  </si>
  <si>
    <t>oddíl</t>
  </si>
  <si>
    <t>kraj</t>
  </si>
  <si>
    <t>PA</t>
  </si>
  <si>
    <t>HK</t>
  </si>
  <si>
    <t>Česká Třebová</t>
  </si>
  <si>
    <t>Heřmanův Městec</t>
  </si>
  <si>
    <t>Kurka Michal</t>
  </si>
  <si>
    <t>Biedermann Matěj</t>
  </si>
  <si>
    <t>Sundermann Matyáš</t>
  </si>
  <si>
    <t>Řezníček Adam</t>
  </si>
  <si>
    <t>Rtyně v Podkr.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</si>
  <si>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</si>
  <si>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</si>
  <si>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</si>
  <si>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</si>
  <si>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</si>
  <si>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</si>
  <si>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</si>
  <si>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pro sezónu VčBTM 2021-2022</t>
  </si>
  <si>
    <t>úprava formátu databáze</t>
  </si>
  <si>
    <t>U11</t>
  </si>
  <si>
    <t>U13</t>
  </si>
  <si>
    <t>U15</t>
  </si>
  <si>
    <t>U17 + U19</t>
  </si>
  <si>
    <t>DOROSTENCI + JUNIOŘI</t>
  </si>
  <si>
    <t>DOROSTENKY + JUNIORKY</t>
  </si>
  <si>
    <t>redukované pořadí</t>
  </si>
  <si>
    <t>4.-5.</t>
  </si>
  <si>
    <t>8.-9.</t>
  </si>
  <si>
    <t>12.-15.</t>
  </si>
  <si>
    <t>1.-2.</t>
  </si>
  <si>
    <t>6.-7.</t>
  </si>
  <si>
    <t>12.-19.</t>
  </si>
  <si>
    <t>6.-9.</t>
  </si>
  <si>
    <t>10.-12.</t>
  </si>
  <si>
    <t>13.-15.</t>
  </si>
  <si>
    <t>19.-22.</t>
  </si>
  <si>
    <t>23.-28.</t>
  </si>
  <si>
    <t>29.-40.</t>
  </si>
  <si>
    <t>16.-20.</t>
  </si>
  <si>
    <t>21.-23.</t>
  </si>
  <si>
    <t>9.-13.</t>
  </si>
  <si>
    <t>14.-17.</t>
  </si>
  <si>
    <t>27.-33.</t>
  </si>
  <si>
    <t>34.-41.</t>
  </si>
  <si>
    <t>42.-50.</t>
  </si>
  <si>
    <t>3.-6.</t>
  </si>
  <si>
    <t>12.-14.</t>
  </si>
  <si>
    <t>15.-18.</t>
  </si>
  <si>
    <t>23.-30.</t>
  </si>
  <si>
    <t>27.-29.</t>
  </si>
  <si>
    <t>35.-39.</t>
  </si>
  <si>
    <t>40.-65.</t>
  </si>
  <si>
    <t>Lokomotiva Meziměstí</t>
  </si>
  <si>
    <t>vytvoření nové databáze žebříčku</t>
  </si>
  <si>
    <t>úprava oddílových příslušností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</si>
</sst>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25">
    <xf numFmtId="0" fontId="0" fillId="0" borderId="0" xfId="0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Border="1"/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30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/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4" fillId="0" borderId="0" xfId="0" applyFont="1" applyFill="1" applyProtection="1"/>
    <xf numFmtId="0" fontId="24" fillId="0" borderId="0" xfId="0" applyFont="1" applyFill="1" applyAlignment="1" applyProtection="1">
      <alignment horizontal="center"/>
    </xf>
    <xf numFmtId="0" fontId="30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30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27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4" fillId="0" borderId="12" xfId="0" applyFont="1" applyBorder="1" applyAlignment="1" applyProtection="1"/>
    <xf numFmtId="0" fontId="25" fillId="0" borderId="14" xfId="0" applyFont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9" fillId="0" borderId="0" xfId="185" applyBorder="1" applyProtection="1"/>
    <xf numFmtId="0" fontId="29" fillId="0" borderId="0" xfId="185" applyProtection="1"/>
    <xf numFmtId="0" fontId="30" fillId="0" borderId="0" xfId="0" applyFont="1" applyFill="1" applyBorder="1" applyAlignment="1" applyProtection="1">
      <alignment horizontal="center"/>
    </xf>
    <xf numFmtId="0" fontId="24" fillId="0" borderId="0" xfId="0" applyFont="1" applyBorder="1" applyProtection="1"/>
    <xf numFmtId="0" fontId="29" fillId="0" borderId="0" xfId="186" applyBorder="1" applyProtection="1"/>
    <xf numFmtId="0" fontId="29" fillId="0" borderId="0" xfId="186" applyProtection="1"/>
    <xf numFmtId="0" fontId="24" fillId="0" borderId="0" xfId="0" applyFont="1" applyFill="1" applyBorder="1" applyProtection="1"/>
    <xf numFmtId="0" fontId="0" fillId="0" borderId="0" xfId="0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/>
    </xf>
    <xf numFmtId="0" fontId="2" fillId="0" borderId="0" xfId="187" applyFont="1" applyAlignment="1" applyProtection="1">
      <alignment horizontal="center"/>
    </xf>
    <xf numFmtId="0" fontId="2" fillId="0" borderId="0" xfId="187" applyAlignment="1" applyProtection="1">
      <alignment horizontal="center"/>
    </xf>
    <xf numFmtId="0" fontId="28" fillId="0" borderId="0" xfId="187" applyFont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0" fillId="0" borderId="0" xfId="0" applyNumberFormat="1" applyProtection="1"/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Protection="1">
      <protection hidden="1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0" fontId="32" fillId="0" borderId="0" xfId="0" applyFont="1" applyBorder="1" applyAlignment="1">
      <alignment horizontal="center"/>
    </xf>
    <xf numFmtId="14" fontId="0" fillId="0" borderId="0" xfId="0" applyNumberFormat="1"/>
    <xf numFmtId="16" fontId="24" fillId="0" borderId="18" xfId="0" applyNumberFormat="1" applyFont="1" applyFill="1" applyBorder="1" applyAlignment="1" applyProtection="1">
      <alignment horizont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8" xfId="0" applyFont="1" applyFill="1" applyBorder="1" applyAlignment="1" applyProtection="1">
      <alignment horizontal="center" vertical="center"/>
    </xf>
    <xf numFmtId="0" fontId="24" fillId="50" borderId="28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24" fillId="49" borderId="28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/>
  </sheetViews>
  <sheetFormatPr defaultRowHeight="14.4" x14ac:dyDescent="0.3"/>
  <cols>
    <col min="1" max="1" width="10.109375" bestFit="1" customWidth="1"/>
    <col min="2" max="2" width="28.44140625" bestFit="1" customWidth="1"/>
    <col min="3" max="3" width="16.33203125" bestFit="1" customWidth="1"/>
  </cols>
  <sheetData>
    <row r="1" spans="1:3" x14ac:dyDescent="0.3">
      <c r="A1" s="92">
        <v>44437</v>
      </c>
      <c r="B1" t="s">
        <v>361</v>
      </c>
    </row>
    <row r="2" spans="1:3" x14ac:dyDescent="0.3">
      <c r="A2" s="92">
        <v>44395</v>
      </c>
      <c r="B2" t="s">
        <v>325</v>
      </c>
      <c r="C2" t="s">
        <v>332</v>
      </c>
    </row>
    <row r="3" spans="1:3" x14ac:dyDescent="0.3">
      <c r="A3" s="92">
        <v>44179</v>
      </c>
      <c r="B3" t="s">
        <v>360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46" workbookViewId="0">
      <selection activeCell="G66" sqref="G66"/>
    </sheetView>
  </sheetViews>
  <sheetFormatPr defaultColWidth="9.109375" defaultRowHeight="15.6" x14ac:dyDescent="0.3"/>
  <cols>
    <col min="1" max="1" width="9.109375" style="7" customWidth="1"/>
    <col min="2" max="2" width="23" style="7" customWidth="1"/>
    <col min="3" max="3" width="8.77734375" style="7" bestFit="1" customWidth="1"/>
    <col min="4" max="4" width="12.6640625" style="7" bestFit="1" customWidth="1"/>
    <col min="5" max="5" width="24.33203125" style="7" bestFit="1" customWidth="1"/>
    <col min="6" max="6" width="6.6640625" style="7" bestFit="1" customWidth="1"/>
    <col min="7" max="7" width="9.109375" style="7" customWidth="1"/>
    <col min="8" max="12" width="9.109375" style="8"/>
    <col min="13" max="16384" width="9.109375" style="7"/>
  </cols>
  <sheetData>
    <row r="1" spans="1:8" x14ac:dyDescent="0.3">
      <c r="A1" s="7" t="s">
        <v>304</v>
      </c>
      <c r="B1" s="7" t="s">
        <v>1</v>
      </c>
      <c r="C1" s="7" t="s">
        <v>305</v>
      </c>
      <c r="D1" s="7" t="s">
        <v>321</v>
      </c>
      <c r="E1" s="7" t="s">
        <v>306</v>
      </c>
      <c r="F1" s="7" t="s">
        <v>307</v>
      </c>
      <c r="H1" s="8">
        <v>2021</v>
      </c>
    </row>
    <row r="2" spans="1:8" x14ac:dyDescent="0.3">
      <c r="A2" s="7">
        <v>78609</v>
      </c>
      <c r="B2" s="3" t="s">
        <v>256</v>
      </c>
      <c r="C2" s="2">
        <v>2010</v>
      </c>
      <c r="D2" s="2" t="str">
        <f>IF(($H$1-C2)&gt;=19,"U21",IF(($H$1-C2)&gt;=17,"U19",IF(($H$1-C2)&gt;=15,"U17",IF(($H$1-C2)&gt;=13,"U15",IF(($H$1-C2)&gt;=11,"U13","U11")))))</f>
        <v>U13</v>
      </c>
      <c r="E2" s="3" t="s">
        <v>5</v>
      </c>
      <c r="F2" s="3" t="s">
        <v>308</v>
      </c>
    </row>
    <row r="3" spans="1:8" x14ac:dyDescent="0.3">
      <c r="A3" s="7">
        <v>74528</v>
      </c>
      <c r="B3" s="3" t="s">
        <v>258</v>
      </c>
      <c r="C3" s="2">
        <v>2010</v>
      </c>
      <c r="D3" s="2" t="str">
        <f t="shared" ref="D3:D65" si="0">IF(($H$1-C3)&gt;=19,"U21",IF(($H$1-C3)&gt;=17,"U19",IF(($H$1-C3)&gt;=15,"U17",IF(($H$1-C3)&gt;=13,"U15",IF(($H$1-C3)&gt;=11,"U13","U11")))))</f>
        <v>U13</v>
      </c>
      <c r="E3" s="3" t="s">
        <v>310</v>
      </c>
      <c r="F3" s="3" t="s">
        <v>308</v>
      </c>
    </row>
    <row r="4" spans="1:8" x14ac:dyDescent="0.3">
      <c r="A4" s="7">
        <v>76693</v>
      </c>
      <c r="B4" s="3" t="s">
        <v>213</v>
      </c>
      <c r="C4" s="2">
        <v>2011</v>
      </c>
      <c r="D4" s="2" t="str">
        <f t="shared" si="0"/>
        <v>U11</v>
      </c>
      <c r="E4" s="3" t="s">
        <v>310</v>
      </c>
      <c r="F4" s="3" t="s">
        <v>308</v>
      </c>
    </row>
    <row r="5" spans="1:8" x14ac:dyDescent="0.3">
      <c r="A5" s="7">
        <v>53676</v>
      </c>
      <c r="B5" s="3" t="s">
        <v>23</v>
      </c>
      <c r="C5" s="2">
        <v>2004</v>
      </c>
      <c r="D5" s="2" t="str">
        <f t="shared" si="0"/>
        <v>U19</v>
      </c>
      <c r="E5" s="3" t="s">
        <v>11</v>
      </c>
      <c r="F5" s="3" t="s">
        <v>309</v>
      </c>
    </row>
    <row r="6" spans="1:8" x14ac:dyDescent="0.3">
      <c r="A6" s="7">
        <v>71052</v>
      </c>
      <c r="B6" s="3" t="s">
        <v>103</v>
      </c>
      <c r="C6" s="2">
        <v>2008</v>
      </c>
      <c r="D6" s="2" t="str">
        <f t="shared" si="0"/>
        <v>U15</v>
      </c>
      <c r="E6" s="3" t="s">
        <v>11</v>
      </c>
      <c r="F6" s="3" t="s">
        <v>309</v>
      </c>
    </row>
    <row r="7" spans="1:8" x14ac:dyDescent="0.3">
      <c r="A7" s="7">
        <v>62324</v>
      </c>
      <c r="B7" s="3" t="s">
        <v>24</v>
      </c>
      <c r="C7" s="2">
        <v>2003</v>
      </c>
      <c r="D7" s="2" t="str">
        <f t="shared" si="0"/>
        <v>U19</v>
      </c>
      <c r="E7" s="3" t="s">
        <v>11</v>
      </c>
      <c r="F7" s="3" t="s">
        <v>309</v>
      </c>
    </row>
    <row r="8" spans="1:8" x14ac:dyDescent="0.3">
      <c r="A8" s="7">
        <v>73117</v>
      </c>
      <c r="B8" s="3" t="s">
        <v>108</v>
      </c>
      <c r="C8" s="2">
        <v>2009</v>
      </c>
      <c r="D8" s="2" t="str">
        <f t="shared" si="0"/>
        <v>U13</v>
      </c>
      <c r="E8" s="3" t="s">
        <v>11</v>
      </c>
      <c r="F8" s="3" t="s">
        <v>309</v>
      </c>
    </row>
    <row r="9" spans="1:8" x14ac:dyDescent="0.3">
      <c r="A9" s="7">
        <v>66723</v>
      </c>
      <c r="B9" s="3" t="s">
        <v>56</v>
      </c>
      <c r="C9" s="2">
        <v>2009</v>
      </c>
      <c r="D9" s="2" t="str">
        <f t="shared" si="0"/>
        <v>U13</v>
      </c>
      <c r="E9" s="3" t="s">
        <v>11</v>
      </c>
      <c r="F9" s="3" t="s">
        <v>309</v>
      </c>
    </row>
    <row r="10" spans="1:8" x14ac:dyDescent="0.3">
      <c r="A10" s="7">
        <v>58497</v>
      </c>
      <c r="B10" s="3" t="s">
        <v>295</v>
      </c>
      <c r="C10" s="2">
        <v>2003</v>
      </c>
      <c r="D10" s="2" t="str">
        <f t="shared" si="0"/>
        <v>U19</v>
      </c>
      <c r="E10" s="3" t="s">
        <v>11</v>
      </c>
      <c r="F10" s="3" t="s">
        <v>309</v>
      </c>
    </row>
    <row r="11" spans="1:8" x14ac:dyDescent="0.3">
      <c r="A11" s="7">
        <v>78269</v>
      </c>
      <c r="B11" s="3" t="s">
        <v>212</v>
      </c>
      <c r="C11" s="2">
        <v>2010</v>
      </c>
      <c r="D11" s="2" t="str">
        <f t="shared" si="0"/>
        <v>U13</v>
      </c>
      <c r="E11" s="3" t="s">
        <v>11</v>
      </c>
      <c r="F11" s="4" t="s">
        <v>309</v>
      </c>
    </row>
    <row r="12" spans="1:8" x14ac:dyDescent="0.3">
      <c r="A12" s="7">
        <v>63410</v>
      </c>
      <c r="B12" s="3" t="s">
        <v>35</v>
      </c>
      <c r="C12" s="2">
        <v>2006</v>
      </c>
      <c r="D12" s="2" t="str">
        <f t="shared" si="0"/>
        <v>U17</v>
      </c>
      <c r="E12" s="3" t="s">
        <v>11</v>
      </c>
      <c r="F12" s="7" t="s">
        <v>309</v>
      </c>
    </row>
    <row r="13" spans="1:8" x14ac:dyDescent="0.3">
      <c r="A13" s="7">
        <v>66738</v>
      </c>
      <c r="B13" s="4" t="s">
        <v>79</v>
      </c>
      <c r="C13" s="1">
        <v>2007</v>
      </c>
      <c r="D13" s="2" t="str">
        <f t="shared" si="0"/>
        <v>U15</v>
      </c>
      <c r="E13" s="4" t="s">
        <v>11</v>
      </c>
      <c r="F13" s="7" t="s">
        <v>309</v>
      </c>
    </row>
    <row r="14" spans="1:8" x14ac:dyDescent="0.3">
      <c r="A14" s="7">
        <v>74704</v>
      </c>
      <c r="B14" s="3" t="s">
        <v>149</v>
      </c>
      <c r="C14" s="2">
        <v>2011</v>
      </c>
      <c r="D14" s="2" t="str">
        <f t="shared" si="0"/>
        <v>U11</v>
      </c>
      <c r="E14" s="3" t="s">
        <v>11</v>
      </c>
      <c r="F14" s="7" t="s">
        <v>309</v>
      </c>
    </row>
    <row r="15" spans="1:8" x14ac:dyDescent="0.3">
      <c r="A15" s="7">
        <v>75961</v>
      </c>
      <c r="B15" s="3" t="s">
        <v>169</v>
      </c>
      <c r="C15" s="2">
        <v>2009</v>
      </c>
      <c r="D15" s="2" t="str">
        <f t="shared" si="0"/>
        <v>U13</v>
      </c>
      <c r="E15" s="3" t="s">
        <v>71</v>
      </c>
      <c r="F15" s="7" t="s">
        <v>309</v>
      </c>
    </row>
    <row r="16" spans="1:8" x14ac:dyDescent="0.3">
      <c r="A16" s="7">
        <v>74362</v>
      </c>
      <c r="B16" s="3" t="s">
        <v>252</v>
      </c>
      <c r="C16" s="2">
        <v>2008</v>
      </c>
      <c r="D16" s="2" t="str">
        <f t="shared" si="0"/>
        <v>U15</v>
      </c>
      <c r="E16" s="3" t="s">
        <v>173</v>
      </c>
      <c r="F16" s="7" t="s">
        <v>309</v>
      </c>
    </row>
    <row r="17" spans="1:6" x14ac:dyDescent="0.3">
      <c r="A17" s="7">
        <v>64336</v>
      </c>
      <c r="B17" s="4" t="s">
        <v>48</v>
      </c>
      <c r="C17" s="1">
        <v>2007</v>
      </c>
      <c r="D17" s="2" t="str">
        <f t="shared" si="0"/>
        <v>U15</v>
      </c>
      <c r="E17" s="4" t="s">
        <v>22</v>
      </c>
      <c r="F17" s="7" t="s">
        <v>309</v>
      </c>
    </row>
    <row r="18" spans="1:6" x14ac:dyDescent="0.3">
      <c r="A18" s="7">
        <v>60982</v>
      </c>
      <c r="B18" s="4" t="s">
        <v>47</v>
      </c>
      <c r="C18" s="1">
        <v>2004</v>
      </c>
      <c r="D18" s="2" t="str">
        <f t="shared" si="0"/>
        <v>U19</v>
      </c>
      <c r="E18" s="4" t="s">
        <v>22</v>
      </c>
      <c r="F18" s="7" t="s">
        <v>309</v>
      </c>
    </row>
    <row r="19" spans="1:6" x14ac:dyDescent="0.3">
      <c r="A19" s="7">
        <v>53591</v>
      </c>
      <c r="B19" s="3" t="s">
        <v>39</v>
      </c>
      <c r="C19" s="2">
        <v>2003</v>
      </c>
      <c r="D19" s="2" t="str">
        <f t="shared" si="0"/>
        <v>U19</v>
      </c>
      <c r="E19" s="3" t="s">
        <v>22</v>
      </c>
      <c r="F19" s="7" t="s">
        <v>309</v>
      </c>
    </row>
    <row r="20" spans="1:6" x14ac:dyDescent="0.3">
      <c r="A20" s="7">
        <v>69099</v>
      </c>
      <c r="B20" s="3" t="s">
        <v>208</v>
      </c>
      <c r="C20" s="2">
        <v>2005</v>
      </c>
      <c r="D20" s="2" t="str">
        <f t="shared" si="0"/>
        <v>U17</v>
      </c>
      <c r="E20" s="3" t="s">
        <v>53</v>
      </c>
      <c r="F20" s="7" t="s">
        <v>308</v>
      </c>
    </row>
    <row r="21" spans="1:6" x14ac:dyDescent="0.3">
      <c r="A21" s="7">
        <v>76468</v>
      </c>
      <c r="B21" s="3" t="s">
        <v>214</v>
      </c>
      <c r="C21" s="2">
        <v>2012</v>
      </c>
      <c r="D21" s="2" t="str">
        <f t="shared" si="0"/>
        <v>U11</v>
      </c>
      <c r="E21" s="3" t="s">
        <v>50</v>
      </c>
      <c r="F21" s="7" t="s">
        <v>308</v>
      </c>
    </row>
    <row r="22" spans="1:6" x14ac:dyDescent="0.3">
      <c r="A22" s="7">
        <v>72219</v>
      </c>
      <c r="B22" s="4" t="s">
        <v>177</v>
      </c>
      <c r="C22" s="1">
        <v>2009</v>
      </c>
      <c r="D22" s="2" t="str">
        <f t="shared" si="0"/>
        <v>U13</v>
      </c>
      <c r="E22" s="4" t="s">
        <v>6</v>
      </c>
      <c r="F22" s="7" t="s">
        <v>308</v>
      </c>
    </row>
    <row r="23" spans="1:6" x14ac:dyDescent="0.3">
      <c r="A23" s="7">
        <v>66472</v>
      </c>
      <c r="B23" s="4" t="s">
        <v>57</v>
      </c>
      <c r="C23" s="1">
        <v>2007</v>
      </c>
      <c r="D23" s="2" t="str">
        <f t="shared" si="0"/>
        <v>U15</v>
      </c>
      <c r="E23" s="4" t="s">
        <v>6</v>
      </c>
      <c r="F23" s="7" t="s">
        <v>308</v>
      </c>
    </row>
    <row r="24" spans="1:6" x14ac:dyDescent="0.3">
      <c r="A24" s="7">
        <v>72798</v>
      </c>
      <c r="B24" s="4" t="s">
        <v>121</v>
      </c>
      <c r="C24" s="1">
        <v>2004</v>
      </c>
      <c r="D24" s="2" t="str">
        <f t="shared" si="0"/>
        <v>U19</v>
      </c>
      <c r="E24" s="3" t="s">
        <v>6</v>
      </c>
      <c r="F24" s="7" t="s">
        <v>308</v>
      </c>
    </row>
    <row r="25" spans="1:6" x14ac:dyDescent="0.3">
      <c r="A25" s="7">
        <v>72800</v>
      </c>
      <c r="B25" s="4" t="s">
        <v>126</v>
      </c>
      <c r="C25" s="1">
        <v>2006</v>
      </c>
      <c r="D25" s="2" t="str">
        <f t="shared" si="0"/>
        <v>U17</v>
      </c>
      <c r="E25" s="3" t="s">
        <v>6</v>
      </c>
      <c r="F25" s="7" t="s">
        <v>308</v>
      </c>
    </row>
    <row r="26" spans="1:6" x14ac:dyDescent="0.3">
      <c r="A26" s="7">
        <v>73570</v>
      </c>
      <c r="B26" s="3" t="s">
        <v>241</v>
      </c>
      <c r="C26" s="2">
        <v>2010</v>
      </c>
      <c r="D26" s="2" t="str">
        <f t="shared" si="0"/>
        <v>U13</v>
      </c>
      <c r="E26" s="3" t="s">
        <v>110</v>
      </c>
      <c r="F26" s="7" t="s">
        <v>309</v>
      </c>
    </row>
    <row r="27" spans="1:6" x14ac:dyDescent="0.3">
      <c r="A27" s="7">
        <v>73575</v>
      </c>
      <c r="B27" s="3" t="s">
        <v>269</v>
      </c>
      <c r="C27" s="2">
        <v>2011</v>
      </c>
      <c r="D27" s="2" t="str">
        <f t="shared" si="0"/>
        <v>U11</v>
      </c>
      <c r="E27" s="3" t="s">
        <v>110</v>
      </c>
      <c r="F27" s="7" t="s">
        <v>309</v>
      </c>
    </row>
    <row r="28" spans="1:6" x14ac:dyDescent="0.3">
      <c r="A28" s="7">
        <v>69713</v>
      </c>
      <c r="B28" s="3" t="s">
        <v>84</v>
      </c>
      <c r="C28" s="2">
        <v>2009</v>
      </c>
      <c r="D28" s="2" t="str">
        <f t="shared" si="0"/>
        <v>U13</v>
      </c>
      <c r="E28" s="3" t="s">
        <v>9</v>
      </c>
      <c r="F28" s="7" t="s">
        <v>309</v>
      </c>
    </row>
    <row r="29" spans="1:6" x14ac:dyDescent="0.3">
      <c r="A29" s="7">
        <v>75335</v>
      </c>
      <c r="B29" s="3" t="s">
        <v>157</v>
      </c>
      <c r="C29" s="2">
        <v>2008</v>
      </c>
      <c r="D29" s="2" t="str">
        <f t="shared" si="0"/>
        <v>U15</v>
      </c>
      <c r="E29" s="3" t="s">
        <v>9</v>
      </c>
      <c r="F29" s="7" t="s">
        <v>309</v>
      </c>
    </row>
    <row r="30" spans="1:6" x14ac:dyDescent="0.3">
      <c r="A30" s="7">
        <v>76647</v>
      </c>
      <c r="B30" s="3" t="s">
        <v>181</v>
      </c>
      <c r="C30" s="2">
        <v>2011</v>
      </c>
      <c r="D30" s="2" t="str">
        <f t="shared" si="0"/>
        <v>U11</v>
      </c>
      <c r="E30" s="3" t="s">
        <v>9</v>
      </c>
      <c r="F30" s="7" t="s">
        <v>309</v>
      </c>
    </row>
    <row r="31" spans="1:6" x14ac:dyDescent="0.3">
      <c r="A31" s="7">
        <v>59532</v>
      </c>
      <c r="B31" s="4" t="s">
        <v>28</v>
      </c>
      <c r="C31" s="1">
        <v>2004</v>
      </c>
      <c r="D31" s="2" t="str">
        <f t="shared" si="0"/>
        <v>U19</v>
      </c>
      <c r="E31" s="4" t="s">
        <v>9</v>
      </c>
      <c r="F31" s="7" t="s">
        <v>309</v>
      </c>
    </row>
    <row r="32" spans="1:6" x14ac:dyDescent="0.3">
      <c r="A32" s="7">
        <v>77589</v>
      </c>
      <c r="B32" s="3" t="s">
        <v>200</v>
      </c>
      <c r="C32" s="2">
        <v>2011</v>
      </c>
      <c r="D32" s="2" t="str">
        <f t="shared" si="0"/>
        <v>U11</v>
      </c>
      <c r="E32" s="3" t="s">
        <v>9</v>
      </c>
      <c r="F32" s="7" t="s">
        <v>309</v>
      </c>
    </row>
    <row r="33" spans="1:6" x14ac:dyDescent="0.3">
      <c r="A33" s="7">
        <v>73678</v>
      </c>
      <c r="B33" s="3" t="s">
        <v>144</v>
      </c>
      <c r="C33" s="2">
        <v>2010</v>
      </c>
      <c r="D33" s="2" t="str">
        <f t="shared" si="0"/>
        <v>U13</v>
      </c>
      <c r="E33" s="3" t="s">
        <v>9</v>
      </c>
      <c r="F33" s="7" t="s">
        <v>309</v>
      </c>
    </row>
    <row r="34" spans="1:6" x14ac:dyDescent="0.3">
      <c r="A34" s="7">
        <v>62869</v>
      </c>
      <c r="B34" s="3" t="s">
        <v>72</v>
      </c>
      <c r="C34" s="2">
        <v>2006</v>
      </c>
      <c r="D34" s="2" t="str">
        <f t="shared" si="0"/>
        <v>U17</v>
      </c>
      <c r="E34" s="3" t="s">
        <v>110</v>
      </c>
      <c r="F34" s="7" t="s">
        <v>309</v>
      </c>
    </row>
    <row r="35" spans="1:6" x14ac:dyDescent="0.3">
      <c r="A35" s="7">
        <v>66217</v>
      </c>
      <c r="B35" s="3" t="s">
        <v>64</v>
      </c>
      <c r="C35" s="2">
        <v>2007</v>
      </c>
      <c r="D35" s="2" t="str">
        <f t="shared" si="0"/>
        <v>U15</v>
      </c>
      <c r="E35" s="3" t="s">
        <v>7</v>
      </c>
      <c r="F35" s="7" t="s">
        <v>308</v>
      </c>
    </row>
    <row r="36" spans="1:6" x14ac:dyDescent="0.3">
      <c r="A36" s="7">
        <v>60581</v>
      </c>
      <c r="B36" s="3" t="s">
        <v>20</v>
      </c>
      <c r="C36" s="2">
        <v>2005</v>
      </c>
      <c r="D36" s="2" t="str">
        <f t="shared" si="0"/>
        <v>U17</v>
      </c>
      <c r="E36" s="3" t="s">
        <v>7</v>
      </c>
      <c r="F36" s="7" t="s">
        <v>308</v>
      </c>
    </row>
    <row r="37" spans="1:6" x14ac:dyDescent="0.3">
      <c r="A37" s="7">
        <v>65981</v>
      </c>
      <c r="B37" s="3" t="s">
        <v>59</v>
      </c>
      <c r="C37" s="2">
        <v>2005</v>
      </c>
      <c r="D37" s="2" t="str">
        <f t="shared" si="0"/>
        <v>U17</v>
      </c>
      <c r="E37" s="3" t="s">
        <v>7</v>
      </c>
      <c r="F37" s="7" t="s">
        <v>308</v>
      </c>
    </row>
    <row r="38" spans="1:6" x14ac:dyDescent="0.3">
      <c r="A38" s="7">
        <v>66181</v>
      </c>
      <c r="B38" s="3" t="s">
        <v>70</v>
      </c>
      <c r="C38" s="2">
        <v>2010</v>
      </c>
      <c r="D38" s="2" t="str">
        <f t="shared" si="0"/>
        <v>U13</v>
      </c>
      <c r="E38" s="3" t="s">
        <v>9</v>
      </c>
      <c r="F38" s="7" t="s">
        <v>309</v>
      </c>
    </row>
    <row r="39" spans="1:6" x14ac:dyDescent="0.3">
      <c r="A39" s="7">
        <v>66182</v>
      </c>
      <c r="B39" s="3" t="s">
        <v>69</v>
      </c>
      <c r="C39" s="2">
        <v>2008</v>
      </c>
      <c r="D39" s="2" t="str">
        <f t="shared" si="0"/>
        <v>U15</v>
      </c>
      <c r="E39" s="3" t="s">
        <v>9</v>
      </c>
      <c r="F39" s="7" t="s">
        <v>309</v>
      </c>
    </row>
    <row r="40" spans="1:6" x14ac:dyDescent="0.3">
      <c r="A40" s="7">
        <v>74166</v>
      </c>
      <c r="B40" s="3" t="s">
        <v>151</v>
      </c>
      <c r="C40" s="2">
        <v>2007</v>
      </c>
      <c r="D40" s="2" t="str">
        <f t="shared" si="0"/>
        <v>U15</v>
      </c>
      <c r="E40" s="3" t="s">
        <v>323</v>
      </c>
      <c r="F40" s="7" t="s">
        <v>309</v>
      </c>
    </row>
    <row r="41" spans="1:6" x14ac:dyDescent="0.3">
      <c r="A41" s="7">
        <v>65264</v>
      </c>
      <c r="B41" s="3" t="s">
        <v>90</v>
      </c>
      <c r="C41" s="2">
        <v>2003</v>
      </c>
      <c r="D41" s="2" t="str">
        <f t="shared" si="0"/>
        <v>U19</v>
      </c>
      <c r="E41" s="3" t="s">
        <v>10</v>
      </c>
      <c r="F41" s="7" t="s">
        <v>308</v>
      </c>
    </row>
    <row r="42" spans="1:6" x14ac:dyDescent="0.3">
      <c r="A42" s="7">
        <v>76633</v>
      </c>
      <c r="B42" s="3" t="s">
        <v>211</v>
      </c>
      <c r="C42" s="2">
        <v>2009</v>
      </c>
      <c r="D42" s="2" t="str">
        <f t="shared" si="0"/>
        <v>U13</v>
      </c>
      <c r="E42" s="3" t="s">
        <v>167</v>
      </c>
      <c r="F42" s="7" t="s">
        <v>308</v>
      </c>
    </row>
    <row r="43" spans="1:6" x14ac:dyDescent="0.3">
      <c r="A43" s="7">
        <v>65261</v>
      </c>
      <c r="B43" s="3" t="s">
        <v>215</v>
      </c>
      <c r="C43" s="2">
        <v>2006</v>
      </c>
      <c r="D43" s="2" t="str">
        <f t="shared" si="0"/>
        <v>U17</v>
      </c>
      <c r="E43" s="3" t="s">
        <v>167</v>
      </c>
      <c r="F43" s="7" t="s">
        <v>308</v>
      </c>
    </row>
    <row r="44" spans="1:6" x14ac:dyDescent="0.3">
      <c r="A44" s="7">
        <v>69237</v>
      </c>
      <c r="B44" s="3" t="s">
        <v>168</v>
      </c>
      <c r="C44" s="2">
        <v>2007</v>
      </c>
      <c r="D44" s="2" t="str">
        <f t="shared" si="0"/>
        <v>U15</v>
      </c>
      <c r="E44" s="3" t="s">
        <v>167</v>
      </c>
      <c r="F44" s="7" t="s">
        <v>308</v>
      </c>
    </row>
    <row r="45" spans="1:6" x14ac:dyDescent="0.3">
      <c r="A45" s="7">
        <v>60179</v>
      </c>
      <c r="B45" s="3" t="s">
        <v>49</v>
      </c>
      <c r="C45" s="2">
        <v>2002</v>
      </c>
      <c r="D45" s="2" t="str">
        <f t="shared" si="0"/>
        <v>U21</v>
      </c>
      <c r="E45" s="3" t="s">
        <v>11</v>
      </c>
      <c r="F45" s="7" t="s">
        <v>309</v>
      </c>
    </row>
    <row r="46" spans="1:6" x14ac:dyDescent="0.3">
      <c r="A46" s="7">
        <v>73982</v>
      </c>
      <c r="B46" s="3" t="s">
        <v>143</v>
      </c>
      <c r="C46" s="2">
        <v>2011</v>
      </c>
      <c r="D46" s="2" t="str">
        <f t="shared" si="0"/>
        <v>U11</v>
      </c>
      <c r="E46" s="3" t="s">
        <v>71</v>
      </c>
      <c r="F46" s="7" t="s">
        <v>309</v>
      </c>
    </row>
    <row r="47" spans="1:6" x14ac:dyDescent="0.3">
      <c r="A47" s="7">
        <v>64894</v>
      </c>
      <c r="B47" s="3" t="s">
        <v>34</v>
      </c>
      <c r="C47" s="2">
        <v>2005</v>
      </c>
      <c r="D47" s="2" t="str">
        <f t="shared" si="0"/>
        <v>U17</v>
      </c>
      <c r="E47" s="3" t="s">
        <v>71</v>
      </c>
      <c r="F47" s="7" t="s">
        <v>309</v>
      </c>
    </row>
    <row r="48" spans="1:6" x14ac:dyDescent="0.3">
      <c r="A48" s="7">
        <v>70765</v>
      </c>
      <c r="B48" s="3" t="s">
        <v>91</v>
      </c>
      <c r="C48" s="2">
        <v>2009</v>
      </c>
      <c r="D48" s="2" t="str">
        <f t="shared" si="0"/>
        <v>U13</v>
      </c>
      <c r="E48" s="3" t="s">
        <v>71</v>
      </c>
      <c r="F48" s="7" t="s">
        <v>309</v>
      </c>
    </row>
    <row r="49" spans="1:6" x14ac:dyDescent="0.3">
      <c r="A49" s="7">
        <v>58036</v>
      </c>
      <c r="B49" s="4" t="s">
        <v>120</v>
      </c>
      <c r="C49" s="1">
        <v>2004</v>
      </c>
      <c r="D49" s="2" t="str">
        <f t="shared" si="0"/>
        <v>U19</v>
      </c>
      <c r="E49" s="4" t="s">
        <v>71</v>
      </c>
      <c r="F49" s="7" t="s">
        <v>309</v>
      </c>
    </row>
    <row r="50" spans="1:6" x14ac:dyDescent="0.3">
      <c r="A50" s="7">
        <v>74162</v>
      </c>
      <c r="B50" s="3" t="s">
        <v>274</v>
      </c>
      <c r="C50" s="2">
        <v>2010</v>
      </c>
      <c r="D50" s="2" t="str">
        <f t="shared" si="0"/>
        <v>U13</v>
      </c>
      <c r="E50" s="3" t="s">
        <v>71</v>
      </c>
      <c r="F50" s="7" t="s">
        <v>309</v>
      </c>
    </row>
    <row r="51" spans="1:6" x14ac:dyDescent="0.3">
      <c r="A51" s="7">
        <v>78909</v>
      </c>
      <c r="B51" s="3" t="s">
        <v>257</v>
      </c>
      <c r="C51" s="2">
        <v>2010</v>
      </c>
      <c r="D51" s="2" t="str">
        <f t="shared" si="0"/>
        <v>U13</v>
      </c>
      <c r="E51" s="3" t="s">
        <v>323</v>
      </c>
      <c r="F51" s="7" t="s">
        <v>309</v>
      </c>
    </row>
    <row r="52" spans="1:6" x14ac:dyDescent="0.3">
      <c r="A52" s="7">
        <v>70856</v>
      </c>
      <c r="B52" s="3" t="s">
        <v>111</v>
      </c>
      <c r="C52" s="2">
        <v>2008</v>
      </c>
      <c r="D52" s="2" t="str">
        <f t="shared" si="0"/>
        <v>U15</v>
      </c>
      <c r="E52" s="5" t="s">
        <v>71</v>
      </c>
      <c r="F52" s="7" t="s">
        <v>309</v>
      </c>
    </row>
    <row r="53" spans="1:6" x14ac:dyDescent="0.3">
      <c r="A53" s="7">
        <v>68340</v>
      </c>
      <c r="B53" s="3" t="s">
        <v>65</v>
      </c>
      <c r="C53" s="2">
        <v>2008</v>
      </c>
      <c r="D53" s="2" t="str">
        <f t="shared" si="0"/>
        <v>U15</v>
      </c>
      <c r="E53" s="5" t="s">
        <v>71</v>
      </c>
      <c r="F53" s="7" t="s">
        <v>309</v>
      </c>
    </row>
    <row r="54" spans="1:6" x14ac:dyDescent="0.3">
      <c r="A54" s="7">
        <v>64860</v>
      </c>
      <c r="B54" s="4" t="s">
        <v>40</v>
      </c>
      <c r="C54" s="1">
        <v>2006</v>
      </c>
      <c r="D54" s="2" t="str">
        <f t="shared" si="0"/>
        <v>U17</v>
      </c>
      <c r="E54" s="4" t="s">
        <v>71</v>
      </c>
      <c r="F54" s="7" t="s">
        <v>309</v>
      </c>
    </row>
    <row r="55" spans="1:6" x14ac:dyDescent="0.3">
      <c r="A55" s="7">
        <v>78557</v>
      </c>
      <c r="B55" s="3" t="s">
        <v>285</v>
      </c>
      <c r="C55" s="2">
        <v>2009</v>
      </c>
      <c r="D55" s="2" t="str">
        <f t="shared" si="0"/>
        <v>U13</v>
      </c>
      <c r="E55" s="3" t="s">
        <v>12</v>
      </c>
      <c r="F55" s="7" t="s">
        <v>309</v>
      </c>
    </row>
    <row r="56" spans="1:6" x14ac:dyDescent="0.3">
      <c r="A56" s="7">
        <v>75995</v>
      </c>
      <c r="B56" s="3" t="s">
        <v>284</v>
      </c>
      <c r="C56" s="2">
        <v>2008</v>
      </c>
      <c r="D56" s="2" t="str">
        <f t="shared" si="0"/>
        <v>U15</v>
      </c>
      <c r="E56" s="3" t="s">
        <v>317</v>
      </c>
      <c r="F56" s="7" t="s">
        <v>309</v>
      </c>
    </row>
    <row r="57" spans="1:6" x14ac:dyDescent="0.3">
      <c r="A57" s="7">
        <v>66046</v>
      </c>
      <c r="B57" s="3" t="s">
        <v>58</v>
      </c>
      <c r="C57" s="2">
        <v>2004</v>
      </c>
      <c r="D57" s="2" t="str">
        <f t="shared" si="0"/>
        <v>U19</v>
      </c>
      <c r="E57" s="3" t="s">
        <v>5</v>
      </c>
      <c r="F57" s="7" t="s">
        <v>308</v>
      </c>
    </row>
    <row r="58" spans="1:6" x14ac:dyDescent="0.3">
      <c r="A58" s="7">
        <v>63819</v>
      </c>
      <c r="B58" s="4" t="s">
        <v>55</v>
      </c>
      <c r="C58" s="1">
        <v>2005</v>
      </c>
      <c r="D58" s="2" t="str">
        <f t="shared" si="0"/>
        <v>U17</v>
      </c>
      <c r="E58" s="3" t="s">
        <v>5</v>
      </c>
      <c r="F58" s="7" t="s">
        <v>308</v>
      </c>
    </row>
    <row r="59" spans="1:6" x14ac:dyDescent="0.3">
      <c r="A59" s="7">
        <v>71434</v>
      </c>
      <c r="B59" s="3" t="s">
        <v>107</v>
      </c>
      <c r="C59" s="2">
        <v>2008</v>
      </c>
      <c r="D59" s="2" t="str">
        <f t="shared" si="0"/>
        <v>U15</v>
      </c>
      <c r="E59" s="3" t="s">
        <v>5</v>
      </c>
      <c r="F59" s="7" t="s">
        <v>308</v>
      </c>
    </row>
    <row r="60" spans="1:6" x14ac:dyDescent="0.3">
      <c r="A60" s="7">
        <v>75822</v>
      </c>
      <c r="B60" s="3" t="s">
        <v>197</v>
      </c>
      <c r="C60" s="2">
        <v>2008</v>
      </c>
      <c r="D60" s="2" t="str">
        <f t="shared" si="0"/>
        <v>U15</v>
      </c>
      <c r="E60" s="3" t="s">
        <v>198</v>
      </c>
      <c r="F60" s="7" t="s">
        <v>309</v>
      </c>
    </row>
    <row r="61" spans="1:6" x14ac:dyDescent="0.3">
      <c r="A61" s="7">
        <v>70861</v>
      </c>
      <c r="B61" s="3" t="s">
        <v>199</v>
      </c>
      <c r="C61" s="2">
        <v>2008</v>
      </c>
      <c r="D61" s="2" t="str">
        <f t="shared" si="0"/>
        <v>U15</v>
      </c>
      <c r="E61" s="3" t="s">
        <v>198</v>
      </c>
      <c r="F61" s="7" t="s">
        <v>309</v>
      </c>
    </row>
    <row r="62" spans="1:6" x14ac:dyDescent="0.3">
      <c r="A62" s="7">
        <v>72044</v>
      </c>
      <c r="B62" s="3" t="s">
        <v>283</v>
      </c>
      <c r="C62" s="2">
        <v>2008</v>
      </c>
      <c r="D62" s="2" t="str">
        <f t="shared" si="0"/>
        <v>U15</v>
      </c>
      <c r="E62" s="3" t="s">
        <v>53</v>
      </c>
      <c r="F62" s="7" t="s">
        <v>308</v>
      </c>
    </row>
    <row r="63" spans="1:6" x14ac:dyDescent="0.3">
      <c r="A63" s="7">
        <v>62738</v>
      </c>
      <c r="B63" s="4" t="s">
        <v>174</v>
      </c>
      <c r="C63" s="1">
        <v>2003</v>
      </c>
      <c r="D63" s="2" t="str">
        <f t="shared" si="0"/>
        <v>U19</v>
      </c>
      <c r="E63" s="4" t="s">
        <v>139</v>
      </c>
      <c r="F63" s="7" t="s">
        <v>309</v>
      </c>
    </row>
    <row r="64" spans="1:6" x14ac:dyDescent="0.3">
      <c r="A64" s="7">
        <v>67327</v>
      </c>
      <c r="B64" s="3" t="s">
        <v>136</v>
      </c>
      <c r="C64" s="2">
        <v>2002</v>
      </c>
      <c r="D64" s="2" t="str">
        <f t="shared" si="0"/>
        <v>U21</v>
      </c>
      <c r="E64" s="3" t="s">
        <v>74</v>
      </c>
      <c r="F64" s="7" t="s">
        <v>308</v>
      </c>
    </row>
    <row r="65" spans="1:6" x14ac:dyDescent="0.3">
      <c r="A65" s="7">
        <v>64467</v>
      </c>
      <c r="B65" s="7" t="s">
        <v>54</v>
      </c>
      <c r="C65" s="91">
        <v>2006</v>
      </c>
      <c r="D65" s="2" t="str">
        <f t="shared" si="0"/>
        <v>U17</v>
      </c>
      <c r="E65" s="7" t="s">
        <v>188</v>
      </c>
      <c r="F65" s="7" t="s">
        <v>309</v>
      </c>
    </row>
  </sheetData>
  <autoFilter ref="A1:F65"/>
  <sortState ref="I2:K255">
    <sortCondition ref="K2:K255"/>
    <sortCondition ref="I2:I255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30" workbookViewId="0">
      <selection activeCell="H163" sqref="H163"/>
    </sheetView>
  </sheetViews>
  <sheetFormatPr defaultColWidth="9.109375" defaultRowHeight="15.6" x14ac:dyDescent="0.3"/>
  <cols>
    <col min="1" max="1" width="6.5546875" style="7" bestFit="1" customWidth="1"/>
    <col min="2" max="2" width="20" style="7" customWidth="1"/>
    <col min="3" max="3" width="8.77734375" style="7" bestFit="1" customWidth="1"/>
    <col min="4" max="4" width="11.33203125" style="7" bestFit="1" customWidth="1"/>
    <col min="5" max="5" width="24.33203125" style="7" bestFit="1" customWidth="1"/>
    <col min="6" max="6" width="6.6640625" style="7" bestFit="1" customWidth="1"/>
    <col min="7" max="7" width="9.109375" style="8"/>
    <col min="8" max="8" width="5.44140625" style="8" bestFit="1" customWidth="1"/>
    <col min="9" max="16384" width="9.109375" style="8"/>
  </cols>
  <sheetData>
    <row r="1" spans="1:8" x14ac:dyDescent="0.3">
      <c r="A1" s="7" t="s">
        <v>304</v>
      </c>
      <c r="B1" s="7" t="s">
        <v>1</v>
      </c>
      <c r="C1" s="7" t="s">
        <v>305</v>
      </c>
      <c r="D1" s="7" t="s">
        <v>321</v>
      </c>
      <c r="E1" s="7" t="s">
        <v>306</v>
      </c>
      <c r="F1" s="7" t="s">
        <v>307</v>
      </c>
      <c r="H1" s="8">
        <v>2021</v>
      </c>
    </row>
    <row r="2" spans="1:8" x14ac:dyDescent="0.3">
      <c r="A2" s="7">
        <v>76717</v>
      </c>
      <c r="B2" s="3" t="s">
        <v>244</v>
      </c>
      <c r="C2" s="2">
        <v>2008</v>
      </c>
      <c r="D2" s="2" t="str">
        <f>IF(($H$1-C2)&gt;=19,"U21",IF(($H$1-C2)&gt;=17,"U19",IF(($H$1-C2)&gt;=15,"U17",IF(($H$1-C2)&gt;=13,"U15",IF(($H$1-C2)&gt;=11,"U13","U11")))))</f>
        <v>U15</v>
      </c>
      <c r="E2" s="3" t="s">
        <v>245</v>
      </c>
      <c r="F2" s="7" t="s">
        <v>309</v>
      </c>
    </row>
    <row r="3" spans="1:8" x14ac:dyDescent="0.3">
      <c r="A3" s="7">
        <v>71591</v>
      </c>
      <c r="B3" s="3" t="s">
        <v>235</v>
      </c>
      <c r="C3" s="2">
        <v>2008</v>
      </c>
      <c r="D3" s="2" t="str">
        <f t="shared" ref="D3:D66" si="0">IF(($H$1-C3)&gt;=19,"U21",IF(($H$1-C3)&gt;=17,"U19",IF(($H$1-C3)&gt;=15,"U17",IF(($H$1-C3)&gt;=13,"U15",IF(($H$1-C3)&gt;=11,"U13","U11")))))</f>
        <v>U15</v>
      </c>
      <c r="E3" s="3" t="s">
        <v>236</v>
      </c>
      <c r="F3" s="7" t="s">
        <v>309</v>
      </c>
    </row>
    <row r="4" spans="1:8" x14ac:dyDescent="0.3">
      <c r="A4" s="7">
        <v>78262</v>
      </c>
      <c r="B4" s="3" t="s">
        <v>313</v>
      </c>
      <c r="C4" s="2">
        <v>2010</v>
      </c>
      <c r="D4" s="2" t="str">
        <f t="shared" si="0"/>
        <v>U13</v>
      </c>
      <c r="E4" s="3" t="s">
        <v>11</v>
      </c>
      <c r="F4" s="7" t="s">
        <v>309</v>
      </c>
    </row>
    <row r="5" spans="1:8" x14ac:dyDescent="0.3">
      <c r="A5" s="7">
        <v>78263</v>
      </c>
      <c r="B5" s="3" t="s">
        <v>217</v>
      </c>
      <c r="C5" s="2">
        <v>2011</v>
      </c>
      <c r="D5" s="2" t="str">
        <f t="shared" si="0"/>
        <v>U11</v>
      </c>
      <c r="E5" s="3" t="s">
        <v>11</v>
      </c>
      <c r="F5" s="7" t="s">
        <v>309</v>
      </c>
    </row>
    <row r="6" spans="1:8" x14ac:dyDescent="0.3">
      <c r="A6" s="7">
        <v>74172</v>
      </c>
      <c r="B6" s="3" t="s">
        <v>150</v>
      </c>
      <c r="C6" s="2">
        <v>2009</v>
      </c>
      <c r="D6" s="2" t="str">
        <f t="shared" si="0"/>
        <v>U13</v>
      </c>
      <c r="E6" s="3" t="s">
        <v>11</v>
      </c>
      <c r="F6" s="7" t="s">
        <v>309</v>
      </c>
    </row>
    <row r="7" spans="1:8" x14ac:dyDescent="0.3">
      <c r="A7" s="7">
        <v>73583</v>
      </c>
      <c r="B7" s="3" t="s">
        <v>155</v>
      </c>
      <c r="C7" s="2">
        <v>2007</v>
      </c>
      <c r="D7" s="2" t="str">
        <f t="shared" si="0"/>
        <v>U15</v>
      </c>
      <c r="E7" s="3" t="s">
        <v>11</v>
      </c>
      <c r="F7" s="7" t="s">
        <v>309</v>
      </c>
    </row>
    <row r="8" spans="1:8" x14ac:dyDescent="0.3">
      <c r="A8" s="7">
        <v>78246</v>
      </c>
      <c r="B8" s="3" t="s">
        <v>202</v>
      </c>
      <c r="C8" s="2">
        <v>2008</v>
      </c>
      <c r="D8" s="2" t="str">
        <f t="shared" si="0"/>
        <v>U15</v>
      </c>
      <c r="E8" s="3" t="s">
        <v>11</v>
      </c>
      <c r="F8" s="7" t="s">
        <v>309</v>
      </c>
    </row>
    <row r="9" spans="1:8" x14ac:dyDescent="0.3">
      <c r="A9" s="7">
        <v>71362</v>
      </c>
      <c r="B9" s="3" t="s">
        <v>116</v>
      </c>
      <c r="C9" s="2">
        <v>2009</v>
      </c>
      <c r="D9" s="2" t="str">
        <f t="shared" si="0"/>
        <v>U13</v>
      </c>
      <c r="E9" s="3" t="s">
        <v>11</v>
      </c>
      <c r="F9" s="7" t="s">
        <v>309</v>
      </c>
    </row>
    <row r="10" spans="1:8" x14ac:dyDescent="0.3">
      <c r="A10" s="7">
        <v>71053</v>
      </c>
      <c r="B10" s="3" t="s">
        <v>124</v>
      </c>
      <c r="C10" s="2">
        <v>2006</v>
      </c>
      <c r="D10" s="2" t="str">
        <f t="shared" si="0"/>
        <v>U17</v>
      </c>
      <c r="E10" s="3" t="s">
        <v>11</v>
      </c>
      <c r="F10" s="7" t="s">
        <v>309</v>
      </c>
    </row>
    <row r="11" spans="1:8" x14ac:dyDescent="0.3">
      <c r="A11" s="7">
        <v>78247</v>
      </c>
      <c r="B11" s="3" t="s">
        <v>249</v>
      </c>
      <c r="C11" s="2">
        <v>2010</v>
      </c>
      <c r="D11" s="2" t="str">
        <f t="shared" si="0"/>
        <v>U13</v>
      </c>
      <c r="E11" s="3" t="s">
        <v>11</v>
      </c>
      <c r="F11" s="7" t="s">
        <v>309</v>
      </c>
    </row>
    <row r="12" spans="1:8" x14ac:dyDescent="0.3">
      <c r="A12" s="7">
        <v>58496</v>
      </c>
      <c r="B12" s="5" t="s">
        <v>17</v>
      </c>
      <c r="C12" s="2">
        <v>2003</v>
      </c>
      <c r="D12" s="2" t="str">
        <f t="shared" si="0"/>
        <v>U19</v>
      </c>
      <c r="E12" s="5" t="s">
        <v>11</v>
      </c>
      <c r="F12" s="7" t="s">
        <v>309</v>
      </c>
    </row>
    <row r="13" spans="1:8" x14ac:dyDescent="0.3">
      <c r="A13" s="7">
        <v>78283</v>
      </c>
      <c r="B13" s="3" t="s">
        <v>250</v>
      </c>
      <c r="C13" s="2">
        <v>2012</v>
      </c>
      <c r="D13" s="2" t="str">
        <f t="shared" si="0"/>
        <v>U11</v>
      </c>
      <c r="E13" s="3" t="s">
        <v>11</v>
      </c>
      <c r="F13" s="7" t="s">
        <v>309</v>
      </c>
    </row>
    <row r="14" spans="1:8" x14ac:dyDescent="0.3">
      <c r="A14" s="7">
        <v>71590</v>
      </c>
      <c r="B14" s="4" t="s">
        <v>109</v>
      </c>
      <c r="C14" s="1">
        <v>2009</v>
      </c>
      <c r="D14" s="2" t="str">
        <f t="shared" si="0"/>
        <v>U13</v>
      </c>
      <c r="E14" s="4" t="s">
        <v>11</v>
      </c>
      <c r="F14" s="7" t="s">
        <v>309</v>
      </c>
    </row>
    <row r="15" spans="1:8" x14ac:dyDescent="0.3">
      <c r="A15" s="7">
        <v>78284</v>
      </c>
      <c r="B15" s="3" t="s">
        <v>231</v>
      </c>
      <c r="C15" s="2">
        <v>2006</v>
      </c>
      <c r="D15" s="2" t="str">
        <f t="shared" si="0"/>
        <v>U17</v>
      </c>
      <c r="E15" s="3" t="s">
        <v>11</v>
      </c>
      <c r="F15" s="7" t="s">
        <v>309</v>
      </c>
    </row>
    <row r="16" spans="1:8" x14ac:dyDescent="0.3">
      <c r="A16" s="7">
        <v>76387</v>
      </c>
      <c r="B16" s="3" t="s">
        <v>171</v>
      </c>
      <c r="C16" s="2">
        <v>2009</v>
      </c>
      <c r="D16" s="2" t="str">
        <f t="shared" si="0"/>
        <v>U13</v>
      </c>
      <c r="E16" s="5" t="s">
        <v>152</v>
      </c>
      <c r="F16" s="7" t="s">
        <v>309</v>
      </c>
    </row>
    <row r="17" spans="1:6" x14ac:dyDescent="0.3">
      <c r="A17" s="7">
        <v>70766</v>
      </c>
      <c r="B17" s="3" t="s">
        <v>96</v>
      </c>
      <c r="C17" s="2">
        <v>2011</v>
      </c>
      <c r="D17" s="2" t="str">
        <f t="shared" si="0"/>
        <v>U11</v>
      </c>
      <c r="E17" s="5" t="s">
        <v>152</v>
      </c>
      <c r="F17" s="7" t="s">
        <v>309</v>
      </c>
    </row>
    <row r="18" spans="1:6" x14ac:dyDescent="0.3">
      <c r="A18" s="7">
        <v>65665</v>
      </c>
      <c r="B18" s="3" t="s">
        <v>95</v>
      </c>
      <c r="C18" s="2">
        <v>2009</v>
      </c>
      <c r="D18" s="2" t="str">
        <f t="shared" si="0"/>
        <v>U13</v>
      </c>
      <c r="E18" s="5" t="s">
        <v>152</v>
      </c>
      <c r="F18" s="7" t="s">
        <v>309</v>
      </c>
    </row>
    <row r="19" spans="1:6" x14ac:dyDescent="0.3">
      <c r="A19" s="7">
        <v>71453</v>
      </c>
      <c r="B19" s="3" t="s">
        <v>106</v>
      </c>
      <c r="C19" s="2">
        <v>2005</v>
      </c>
      <c r="D19" s="2" t="str">
        <f t="shared" si="0"/>
        <v>U17</v>
      </c>
      <c r="E19" s="5" t="s">
        <v>152</v>
      </c>
      <c r="F19" s="7" t="s">
        <v>309</v>
      </c>
    </row>
    <row r="20" spans="1:6" x14ac:dyDescent="0.3">
      <c r="A20" s="7">
        <v>50834</v>
      </c>
      <c r="B20" s="3" t="s">
        <v>16</v>
      </c>
      <c r="C20" s="2">
        <v>2003</v>
      </c>
      <c r="D20" s="2" t="str">
        <f t="shared" si="0"/>
        <v>U19</v>
      </c>
      <c r="E20" s="5" t="s">
        <v>152</v>
      </c>
      <c r="F20" s="7" t="s">
        <v>309</v>
      </c>
    </row>
    <row r="21" spans="1:6" x14ac:dyDescent="0.3">
      <c r="A21" s="7">
        <v>74971</v>
      </c>
      <c r="B21" s="3" t="s">
        <v>154</v>
      </c>
      <c r="C21" s="2">
        <v>2007</v>
      </c>
      <c r="D21" s="2" t="str">
        <f t="shared" si="0"/>
        <v>U15</v>
      </c>
      <c r="E21" s="3" t="s">
        <v>152</v>
      </c>
      <c r="F21" s="7" t="s">
        <v>309</v>
      </c>
    </row>
    <row r="22" spans="1:6" x14ac:dyDescent="0.3">
      <c r="A22" s="7">
        <v>79347</v>
      </c>
      <c r="B22" s="3" t="s">
        <v>302</v>
      </c>
      <c r="C22" s="2">
        <v>2009</v>
      </c>
      <c r="D22" s="2" t="str">
        <f t="shared" si="0"/>
        <v>U13</v>
      </c>
      <c r="E22" s="3" t="s">
        <v>173</v>
      </c>
      <c r="F22" s="7" t="s">
        <v>309</v>
      </c>
    </row>
    <row r="23" spans="1:6" x14ac:dyDescent="0.3">
      <c r="A23" s="7">
        <v>79348</v>
      </c>
      <c r="B23" s="3" t="s">
        <v>301</v>
      </c>
      <c r="C23" s="2">
        <v>2008</v>
      </c>
      <c r="D23" s="2" t="str">
        <f t="shared" si="0"/>
        <v>U15</v>
      </c>
      <c r="E23" s="3" t="s">
        <v>173</v>
      </c>
      <c r="F23" s="7" t="s">
        <v>309</v>
      </c>
    </row>
    <row r="24" spans="1:6" x14ac:dyDescent="0.3">
      <c r="A24" s="7">
        <v>75397</v>
      </c>
      <c r="B24" s="4" t="s">
        <v>163</v>
      </c>
      <c r="C24" s="1">
        <v>2005</v>
      </c>
      <c r="D24" s="2" t="str">
        <f t="shared" si="0"/>
        <v>U17</v>
      </c>
      <c r="E24" s="3" t="s">
        <v>311</v>
      </c>
      <c r="F24" s="7" t="s">
        <v>308</v>
      </c>
    </row>
    <row r="25" spans="1:6" x14ac:dyDescent="0.3">
      <c r="A25" s="7">
        <v>71810</v>
      </c>
      <c r="B25" s="4" t="s">
        <v>127</v>
      </c>
      <c r="C25" s="1">
        <v>2007</v>
      </c>
      <c r="D25" s="2" t="str">
        <f t="shared" si="0"/>
        <v>U15</v>
      </c>
      <c r="E25" s="3" t="s">
        <v>311</v>
      </c>
      <c r="F25" s="7" t="s">
        <v>308</v>
      </c>
    </row>
    <row r="26" spans="1:6" x14ac:dyDescent="0.3">
      <c r="A26" s="7">
        <v>75981</v>
      </c>
      <c r="B26" s="3" t="s">
        <v>182</v>
      </c>
      <c r="C26" s="2">
        <v>2010</v>
      </c>
      <c r="D26" s="2" t="str">
        <f t="shared" si="0"/>
        <v>U13</v>
      </c>
      <c r="E26" s="3" t="s">
        <v>311</v>
      </c>
      <c r="F26" s="7" t="s">
        <v>308</v>
      </c>
    </row>
    <row r="27" spans="1:6" x14ac:dyDescent="0.3">
      <c r="A27" s="7">
        <v>72071</v>
      </c>
      <c r="B27" s="3" t="s">
        <v>161</v>
      </c>
      <c r="C27" s="2">
        <v>2010</v>
      </c>
      <c r="D27" s="2" t="str">
        <f t="shared" si="0"/>
        <v>U13</v>
      </c>
      <c r="E27" s="3" t="s">
        <v>311</v>
      </c>
      <c r="F27" s="7" t="s">
        <v>308</v>
      </c>
    </row>
    <row r="28" spans="1:6" x14ac:dyDescent="0.3">
      <c r="A28" s="7">
        <v>72797</v>
      </c>
      <c r="B28" s="3" t="s">
        <v>112</v>
      </c>
      <c r="C28" s="2">
        <v>2008</v>
      </c>
      <c r="D28" s="2" t="str">
        <f t="shared" si="0"/>
        <v>U15</v>
      </c>
      <c r="E28" s="3" t="s">
        <v>311</v>
      </c>
      <c r="F28" s="7" t="s">
        <v>308</v>
      </c>
    </row>
    <row r="29" spans="1:6" x14ac:dyDescent="0.3">
      <c r="A29" s="7">
        <v>71490</v>
      </c>
      <c r="B29" s="3" t="s">
        <v>123</v>
      </c>
      <c r="C29" s="2">
        <v>2004</v>
      </c>
      <c r="D29" s="2" t="str">
        <f t="shared" si="0"/>
        <v>U19</v>
      </c>
      <c r="E29" s="3" t="s">
        <v>311</v>
      </c>
      <c r="F29" s="7" t="s">
        <v>308</v>
      </c>
    </row>
    <row r="30" spans="1:6" x14ac:dyDescent="0.3">
      <c r="A30" s="7">
        <v>71813</v>
      </c>
      <c r="B30" s="3" t="s">
        <v>119</v>
      </c>
      <c r="C30" s="2">
        <v>2008</v>
      </c>
      <c r="D30" s="2" t="str">
        <f t="shared" si="0"/>
        <v>U15</v>
      </c>
      <c r="E30" s="3" t="s">
        <v>311</v>
      </c>
      <c r="F30" s="7" t="s">
        <v>308</v>
      </c>
    </row>
    <row r="31" spans="1:6" x14ac:dyDescent="0.3">
      <c r="A31" s="7">
        <v>61500</v>
      </c>
      <c r="B31" s="3" t="s">
        <v>41</v>
      </c>
      <c r="C31" s="2">
        <v>2006</v>
      </c>
      <c r="D31" s="2" t="str">
        <f t="shared" si="0"/>
        <v>U17</v>
      </c>
      <c r="E31" s="3" t="s">
        <v>311</v>
      </c>
      <c r="F31" s="7" t="s">
        <v>308</v>
      </c>
    </row>
    <row r="32" spans="1:6" x14ac:dyDescent="0.3">
      <c r="A32" s="7">
        <v>68843</v>
      </c>
      <c r="B32" s="4" t="s">
        <v>77</v>
      </c>
      <c r="C32" s="1">
        <v>2007</v>
      </c>
      <c r="D32" s="2" t="str">
        <f t="shared" si="0"/>
        <v>U15</v>
      </c>
      <c r="E32" s="3" t="s">
        <v>311</v>
      </c>
      <c r="F32" s="7" t="s">
        <v>308</v>
      </c>
    </row>
    <row r="33" spans="1:6" x14ac:dyDescent="0.3">
      <c r="A33" s="7">
        <v>68842</v>
      </c>
      <c r="B33" s="4" t="s">
        <v>76</v>
      </c>
      <c r="C33" s="1">
        <v>2005</v>
      </c>
      <c r="D33" s="2" t="str">
        <f t="shared" si="0"/>
        <v>U17</v>
      </c>
      <c r="E33" s="3" t="s">
        <v>311</v>
      </c>
      <c r="F33" s="7" t="s">
        <v>308</v>
      </c>
    </row>
    <row r="34" spans="1:6" x14ac:dyDescent="0.3">
      <c r="A34" s="7">
        <v>64150</v>
      </c>
      <c r="B34" s="3" t="s">
        <v>203</v>
      </c>
      <c r="C34" s="2">
        <v>2009</v>
      </c>
      <c r="D34" s="2" t="str">
        <f t="shared" si="0"/>
        <v>U13</v>
      </c>
      <c r="E34" s="3" t="s">
        <v>204</v>
      </c>
      <c r="F34" s="7" t="s">
        <v>308</v>
      </c>
    </row>
    <row r="35" spans="1:6" x14ac:dyDescent="0.3">
      <c r="A35" s="7">
        <v>79134</v>
      </c>
      <c r="B35" s="3" t="s">
        <v>210</v>
      </c>
      <c r="C35" s="2">
        <v>2005</v>
      </c>
      <c r="D35" s="2" t="str">
        <f t="shared" si="0"/>
        <v>U17</v>
      </c>
      <c r="E35" s="3" t="s">
        <v>204</v>
      </c>
      <c r="F35" s="7" t="s">
        <v>308</v>
      </c>
    </row>
    <row r="36" spans="1:6" x14ac:dyDescent="0.3">
      <c r="A36" s="7">
        <v>79132</v>
      </c>
      <c r="B36" s="3" t="s">
        <v>297</v>
      </c>
      <c r="C36" s="2">
        <v>2007</v>
      </c>
      <c r="D36" s="2" t="str">
        <f t="shared" si="0"/>
        <v>U15</v>
      </c>
      <c r="E36" s="3" t="s">
        <v>204</v>
      </c>
      <c r="F36" s="7" t="s">
        <v>308</v>
      </c>
    </row>
    <row r="37" spans="1:6" x14ac:dyDescent="0.3">
      <c r="A37" s="7">
        <v>79131</v>
      </c>
      <c r="B37" s="3" t="s">
        <v>207</v>
      </c>
      <c r="C37" s="2">
        <v>2009</v>
      </c>
      <c r="D37" s="2" t="str">
        <f t="shared" si="0"/>
        <v>U13</v>
      </c>
      <c r="E37" s="3" t="s">
        <v>204</v>
      </c>
      <c r="F37" s="7" t="s">
        <v>308</v>
      </c>
    </row>
    <row r="38" spans="1:6" x14ac:dyDescent="0.3">
      <c r="A38" s="7">
        <v>61600</v>
      </c>
      <c r="B38" s="3" t="s">
        <v>166</v>
      </c>
      <c r="C38" s="2">
        <v>2005</v>
      </c>
      <c r="D38" s="2" t="str">
        <f t="shared" si="0"/>
        <v>U17</v>
      </c>
      <c r="E38" s="3" t="s">
        <v>165</v>
      </c>
      <c r="F38" s="7" t="s">
        <v>308</v>
      </c>
    </row>
    <row r="39" spans="1:6" x14ac:dyDescent="0.3">
      <c r="A39" s="7">
        <v>73921</v>
      </c>
      <c r="B39" s="4" t="s">
        <v>147</v>
      </c>
      <c r="C39" s="2">
        <v>2010</v>
      </c>
      <c r="D39" s="2" t="str">
        <f t="shared" si="0"/>
        <v>U13</v>
      </c>
      <c r="E39" s="4" t="s">
        <v>22</v>
      </c>
      <c r="F39" s="7" t="s">
        <v>309</v>
      </c>
    </row>
    <row r="40" spans="1:6" x14ac:dyDescent="0.3">
      <c r="A40" s="7">
        <v>76890</v>
      </c>
      <c r="B40" s="3" t="s">
        <v>246</v>
      </c>
      <c r="C40" s="2">
        <v>2010</v>
      </c>
      <c r="D40" s="2" t="str">
        <f t="shared" si="0"/>
        <v>U13</v>
      </c>
      <c r="E40" s="3" t="s">
        <v>22</v>
      </c>
      <c r="F40" s="7" t="s">
        <v>309</v>
      </c>
    </row>
    <row r="41" spans="1:6" x14ac:dyDescent="0.3">
      <c r="A41" s="7">
        <v>58813</v>
      </c>
      <c r="B41" s="4" t="s">
        <v>51</v>
      </c>
      <c r="C41" s="1">
        <v>2004</v>
      </c>
      <c r="D41" s="2" t="str">
        <f t="shared" si="0"/>
        <v>U19</v>
      </c>
      <c r="E41" s="4" t="s">
        <v>22</v>
      </c>
      <c r="F41" s="7" t="s">
        <v>309</v>
      </c>
    </row>
    <row r="42" spans="1:6" x14ac:dyDescent="0.3">
      <c r="A42" s="7">
        <v>73922</v>
      </c>
      <c r="B42" s="4" t="s">
        <v>148</v>
      </c>
      <c r="C42" s="2">
        <v>2011</v>
      </c>
      <c r="D42" s="2" t="str">
        <f t="shared" si="0"/>
        <v>U11</v>
      </c>
      <c r="E42" s="4" t="s">
        <v>22</v>
      </c>
      <c r="F42" s="7" t="s">
        <v>309</v>
      </c>
    </row>
    <row r="43" spans="1:6" x14ac:dyDescent="0.3">
      <c r="A43" s="7">
        <v>69716</v>
      </c>
      <c r="B43" s="4" t="s">
        <v>67</v>
      </c>
      <c r="C43" s="1">
        <v>2007</v>
      </c>
      <c r="D43" s="2" t="str">
        <f t="shared" si="0"/>
        <v>U15</v>
      </c>
      <c r="E43" s="3" t="s">
        <v>22</v>
      </c>
      <c r="F43" s="7" t="s">
        <v>309</v>
      </c>
    </row>
    <row r="44" spans="1:6" x14ac:dyDescent="0.3">
      <c r="A44" s="7">
        <v>71386</v>
      </c>
      <c r="B44" s="3" t="s">
        <v>138</v>
      </c>
      <c r="C44" s="2">
        <v>2012</v>
      </c>
      <c r="D44" s="2" t="str">
        <f t="shared" si="0"/>
        <v>U11</v>
      </c>
      <c r="E44" s="3" t="s">
        <v>22</v>
      </c>
      <c r="F44" s="7" t="s">
        <v>309</v>
      </c>
    </row>
    <row r="45" spans="1:6" x14ac:dyDescent="0.3">
      <c r="A45" s="7">
        <v>72551</v>
      </c>
      <c r="B45" s="4" t="s">
        <v>146</v>
      </c>
      <c r="C45" s="1">
        <v>2002</v>
      </c>
      <c r="D45" s="2" t="str">
        <f t="shared" si="0"/>
        <v>U21</v>
      </c>
      <c r="E45" s="4" t="s">
        <v>22</v>
      </c>
      <c r="F45" s="7" t="s">
        <v>309</v>
      </c>
    </row>
    <row r="46" spans="1:6" x14ac:dyDescent="0.3">
      <c r="A46" s="7">
        <v>62734</v>
      </c>
      <c r="B46" s="4" t="s">
        <v>30</v>
      </c>
      <c r="C46" s="1">
        <v>2007</v>
      </c>
      <c r="D46" s="2" t="str">
        <f t="shared" si="0"/>
        <v>U15</v>
      </c>
      <c r="E46" s="4" t="s">
        <v>22</v>
      </c>
      <c r="F46" s="7" t="s">
        <v>309</v>
      </c>
    </row>
    <row r="47" spans="1:6" x14ac:dyDescent="0.3">
      <c r="A47" s="7">
        <v>77007</v>
      </c>
      <c r="B47" s="3" t="s">
        <v>275</v>
      </c>
      <c r="C47" s="2">
        <v>2011</v>
      </c>
      <c r="D47" s="2" t="str">
        <f t="shared" si="0"/>
        <v>U11</v>
      </c>
      <c r="E47" s="3" t="s">
        <v>22</v>
      </c>
      <c r="F47" s="7" t="s">
        <v>309</v>
      </c>
    </row>
    <row r="48" spans="1:6" x14ac:dyDescent="0.3">
      <c r="A48" s="7">
        <v>61988</v>
      </c>
      <c r="B48" s="5" t="s">
        <v>45</v>
      </c>
      <c r="C48" s="2">
        <v>2005</v>
      </c>
      <c r="D48" s="2" t="str">
        <f t="shared" si="0"/>
        <v>U17</v>
      </c>
      <c r="E48" s="5" t="s">
        <v>22</v>
      </c>
      <c r="F48" s="7" t="s">
        <v>309</v>
      </c>
    </row>
    <row r="49" spans="1:6" x14ac:dyDescent="0.3">
      <c r="A49" s="7">
        <v>60812</v>
      </c>
      <c r="B49" s="3" t="s">
        <v>38</v>
      </c>
      <c r="C49" s="2">
        <v>2006</v>
      </c>
      <c r="D49" s="2" t="str">
        <f t="shared" si="0"/>
        <v>U17</v>
      </c>
      <c r="E49" s="3" t="s">
        <v>359</v>
      </c>
      <c r="F49" s="7" t="s">
        <v>309</v>
      </c>
    </row>
    <row r="50" spans="1:6" x14ac:dyDescent="0.3">
      <c r="A50" s="7">
        <v>78197</v>
      </c>
      <c r="B50" s="3" t="s">
        <v>240</v>
      </c>
      <c r="C50" s="2">
        <v>2011</v>
      </c>
      <c r="D50" s="2" t="str">
        <f t="shared" si="0"/>
        <v>U11</v>
      </c>
      <c r="E50" s="3" t="s">
        <v>318</v>
      </c>
      <c r="F50" s="7" t="s">
        <v>309</v>
      </c>
    </row>
    <row r="51" spans="1:6" x14ac:dyDescent="0.3">
      <c r="A51" s="7">
        <v>58713</v>
      </c>
      <c r="B51" s="3" t="s">
        <v>36</v>
      </c>
      <c r="C51" s="2">
        <v>2004</v>
      </c>
      <c r="D51" s="2" t="str">
        <f t="shared" si="0"/>
        <v>U19</v>
      </c>
      <c r="E51" s="3" t="s">
        <v>318</v>
      </c>
      <c r="F51" s="7" t="s">
        <v>309</v>
      </c>
    </row>
    <row r="52" spans="1:6" x14ac:dyDescent="0.3">
      <c r="A52" s="7">
        <v>66023</v>
      </c>
      <c r="B52" s="4" t="s">
        <v>61</v>
      </c>
      <c r="C52" s="2">
        <v>2008</v>
      </c>
      <c r="D52" s="2" t="str">
        <f t="shared" si="0"/>
        <v>U15</v>
      </c>
      <c r="E52" s="3" t="s">
        <v>318</v>
      </c>
      <c r="F52" s="7" t="s">
        <v>309</v>
      </c>
    </row>
    <row r="53" spans="1:6" x14ac:dyDescent="0.3">
      <c r="A53" s="7">
        <v>77514</v>
      </c>
      <c r="B53" s="3" t="s">
        <v>248</v>
      </c>
      <c r="C53" s="2">
        <v>2011</v>
      </c>
      <c r="D53" s="2" t="str">
        <f t="shared" si="0"/>
        <v>U11</v>
      </c>
      <c r="E53" s="3" t="s">
        <v>318</v>
      </c>
      <c r="F53" s="7" t="s">
        <v>309</v>
      </c>
    </row>
    <row r="54" spans="1:6" x14ac:dyDescent="0.3">
      <c r="A54" s="7">
        <v>77515</v>
      </c>
      <c r="B54" s="3" t="s">
        <v>243</v>
      </c>
      <c r="C54" s="2">
        <v>2008</v>
      </c>
      <c r="D54" s="2" t="str">
        <f t="shared" si="0"/>
        <v>U15</v>
      </c>
      <c r="E54" s="3" t="s">
        <v>318</v>
      </c>
      <c r="F54" s="7" t="s">
        <v>309</v>
      </c>
    </row>
    <row r="55" spans="1:6" x14ac:dyDescent="0.3">
      <c r="A55" s="7">
        <v>71709</v>
      </c>
      <c r="B55" s="3" t="s">
        <v>158</v>
      </c>
      <c r="C55" s="2">
        <v>2005</v>
      </c>
      <c r="D55" s="2" t="str">
        <f t="shared" si="0"/>
        <v>U17</v>
      </c>
      <c r="E55" s="3" t="s">
        <v>53</v>
      </c>
      <c r="F55" s="7" t="s">
        <v>308</v>
      </c>
    </row>
    <row r="56" spans="1:6" x14ac:dyDescent="0.3">
      <c r="A56" s="7">
        <v>66000</v>
      </c>
      <c r="B56" s="3" t="s">
        <v>187</v>
      </c>
      <c r="C56" s="2">
        <v>2005</v>
      </c>
      <c r="D56" s="2" t="str">
        <f t="shared" si="0"/>
        <v>U17</v>
      </c>
      <c r="E56" s="3" t="s">
        <v>53</v>
      </c>
      <c r="F56" s="7" t="s">
        <v>308</v>
      </c>
    </row>
    <row r="57" spans="1:6" x14ac:dyDescent="0.3">
      <c r="A57" s="7">
        <v>70723</v>
      </c>
      <c r="B57" s="3" t="s">
        <v>85</v>
      </c>
      <c r="C57" s="2">
        <v>2008</v>
      </c>
      <c r="D57" s="2" t="str">
        <f t="shared" si="0"/>
        <v>U15</v>
      </c>
      <c r="E57" s="3" t="s">
        <v>53</v>
      </c>
      <c r="F57" s="7" t="s">
        <v>308</v>
      </c>
    </row>
    <row r="58" spans="1:6" x14ac:dyDescent="0.3">
      <c r="A58" s="7">
        <v>71815</v>
      </c>
      <c r="B58" s="3" t="s">
        <v>251</v>
      </c>
      <c r="C58" s="2">
        <v>2010</v>
      </c>
      <c r="D58" s="2" t="str">
        <f t="shared" si="0"/>
        <v>U13</v>
      </c>
      <c r="E58" s="3" t="s">
        <v>50</v>
      </c>
      <c r="F58" s="7" t="s">
        <v>308</v>
      </c>
    </row>
    <row r="59" spans="1:6" x14ac:dyDescent="0.3">
      <c r="A59" s="7">
        <v>71327</v>
      </c>
      <c r="B59" s="3" t="s">
        <v>266</v>
      </c>
      <c r="C59" s="2">
        <v>2010</v>
      </c>
      <c r="D59" s="2" t="str">
        <f t="shared" si="0"/>
        <v>U13</v>
      </c>
      <c r="E59" s="3" t="s">
        <v>50</v>
      </c>
      <c r="F59" s="7" t="s">
        <v>308</v>
      </c>
    </row>
    <row r="60" spans="1:6" x14ac:dyDescent="0.3">
      <c r="A60" s="7">
        <v>71963</v>
      </c>
      <c r="B60" s="3" t="s">
        <v>264</v>
      </c>
      <c r="C60" s="2">
        <v>2010</v>
      </c>
      <c r="D60" s="2" t="str">
        <f t="shared" si="0"/>
        <v>U13</v>
      </c>
      <c r="E60" s="3" t="s">
        <v>50</v>
      </c>
      <c r="F60" s="7" t="s">
        <v>308</v>
      </c>
    </row>
    <row r="61" spans="1:6" x14ac:dyDescent="0.3">
      <c r="A61" s="7">
        <v>76466</v>
      </c>
      <c r="B61" s="3" t="s">
        <v>263</v>
      </c>
      <c r="C61" s="2">
        <v>2012</v>
      </c>
      <c r="D61" s="2" t="str">
        <f t="shared" si="0"/>
        <v>U11</v>
      </c>
      <c r="E61" s="3" t="s">
        <v>50</v>
      </c>
      <c r="F61" s="7" t="s">
        <v>308</v>
      </c>
    </row>
    <row r="62" spans="1:6" x14ac:dyDescent="0.3">
      <c r="A62" s="7">
        <v>76469</v>
      </c>
      <c r="B62" s="3" t="s">
        <v>218</v>
      </c>
      <c r="C62" s="2">
        <v>2012</v>
      </c>
      <c r="D62" s="2" t="str">
        <f t="shared" si="0"/>
        <v>U11</v>
      </c>
      <c r="E62" s="3" t="s">
        <v>50</v>
      </c>
      <c r="F62" s="7" t="s">
        <v>308</v>
      </c>
    </row>
    <row r="63" spans="1:6" x14ac:dyDescent="0.3">
      <c r="A63" s="7">
        <v>71328</v>
      </c>
      <c r="B63" s="4" t="s">
        <v>102</v>
      </c>
      <c r="C63" s="1">
        <v>2010</v>
      </c>
      <c r="D63" s="2" t="str">
        <f t="shared" si="0"/>
        <v>U13</v>
      </c>
      <c r="E63" s="4" t="s">
        <v>50</v>
      </c>
      <c r="F63" s="7" t="s">
        <v>308</v>
      </c>
    </row>
    <row r="64" spans="1:6" x14ac:dyDescent="0.3">
      <c r="A64" s="7">
        <v>72055</v>
      </c>
      <c r="B64" s="3" t="s">
        <v>125</v>
      </c>
      <c r="C64" s="2">
        <v>2006</v>
      </c>
      <c r="D64" s="2" t="str">
        <f t="shared" si="0"/>
        <v>U17</v>
      </c>
      <c r="E64" s="3" t="s">
        <v>6</v>
      </c>
      <c r="F64" s="7" t="s">
        <v>308</v>
      </c>
    </row>
    <row r="65" spans="1:6" x14ac:dyDescent="0.3">
      <c r="A65" s="7">
        <v>78902</v>
      </c>
      <c r="B65" s="3" t="s">
        <v>265</v>
      </c>
      <c r="C65" s="2">
        <v>2011</v>
      </c>
      <c r="D65" s="2" t="str">
        <f t="shared" si="0"/>
        <v>U11</v>
      </c>
      <c r="E65" s="3" t="s">
        <v>6</v>
      </c>
      <c r="F65" s="7" t="s">
        <v>308</v>
      </c>
    </row>
    <row r="66" spans="1:6" x14ac:dyDescent="0.3">
      <c r="A66" s="7">
        <v>71047</v>
      </c>
      <c r="B66" s="3" t="s">
        <v>100</v>
      </c>
      <c r="C66" s="2">
        <v>2007</v>
      </c>
      <c r="D66" s="2" t="str">
        <f t="shared" si="0"/>
        <v>U15</v>
      </c>
      <c r="E66" s="3" t="s">
        <v>6</v>
      </c>
      <c r="F66" s="7" t="s">
        <v>308</v>
      </c>
    </row>
    <row r="67" spans="1:6" x14ac:dyDescent="0.3">
      <c r="A67" s="7">
        <v>70324</v>
      </c>
      <c r="B67" s="3" t="s">
        <v>78</v>
      </c>
      <c r="C67" s="2">
        <v>2008</v>
      </c>
      <c r="D67" s="2" t="str">
        <f t="shared" ref="D67:D130" si="1">IF(($H$1-C67)&gt;=19,"U21",IF(($H$1-C67)&gt;=17,"U19",IF(($H$1-C67)&gt;=15,"U17",IF(($H$1-C67)&gt;=13,"U15",IF(($H$1-C67)&gt;=11,"U13","U11")))))</f>
        <v>U15</v>
      </c>
      <c r="E67" s="3" t="s">
        <v>6</v>
      </c>
      <c r="F67" s="7" t="s">
        <v>308</v>
      </c>
    </row>
    <row r="68" spans="1:6" x14ac:dyDescent="0.3">
      <c r="A68" s="7">
        <v>63107</v>
      </c>
      <c r="B68" s="3" t="s">
        <v>33</v>
      </c>
      <c r="C68" s="2">
        <v>2003</v>
      </c>
      <c r="D68" s="2" t="str">
        <f t="shared" si="1"/>
        <v>U19</v>
      </c>
      <c r="E68" s="3" t="s">
        <v>6</v>
      </c>
      <c r="F68" s="7" t="s">
        <v>308</v>
      </c>
    </row>
    <row r="69" spans="1:6" x14ac:dyDescent="0.3">
      <c r="A69" s="7">
        <v>74906</v>
      </c>
      <c r="B69" s="3" t="s">
        <v>159</v>
      </c>
      <c r="C69" s="2">
        <v>2009</v>
      </c>
      <c r="D69" s="2" t="str">
        <f t="shared" si="1"/>
        <v>U13</v>
      </c>
      <c r="E69" s="4" t="s">
        <v>6</v>
      </c>
      <c r="F69" s="7" t="s">
        <v>308</v>
      </c>
    </row>
    <row r="70" spans="1:6" x14ac:dyDescent="0.3">
      <c r="A70" s="7">
        <v>61270</v>
      </c>
      <c r="B70" s="3" t="s">
        <v>122</v>
      </c>
      <c r="C70" s="2">
        <v>2004</v>
      </c>
      <c r="D70" s="2" t="str">
        <f t="shared" si="1"/>
        <v>U19</v>
      </c>
      <c r="E70" s="3" t="s">
        <v>6</v>
      </c>
      <c r="F70" s="7" t="s">
        <v>308</v>
      </c>
    </row>
    <row r="71" spans="1:6" x14ac:dyDescent="0.3">
      <c r="A71" s="7">
        <v>75964</v>
      </c>
      <c r="B71" s="3" t="s">
        <v>170</v>
      </c>
      <c r="C71" s="2">
        <v>2008</v>
      </c>
      <c r="D71" s="2" t="str">
        <f t="shared" si="1"/>
        <v>U15</v>
      </c>
      <c r="E71" s="3" t="s">
        <v>6</v>
      </c>
      <c r="F71" s="7" t="s">
        <v>308</v>
      </c>
    </row>
    <row r="72" spans="1:6" x14ac:dyDescent="0.3">
      <c r="A72" s="7">
        <v>63110</v>
      </c>
      <c r="B72" s="6" t="s">
        <v>37</v>
      </c>
      <c r="C72" s="2">
        <v>2005</v>
      </c>
      <c r="D72" s="2" t="str">
        <f t="shared" si="1"/>
        <v>U17</v>
      </c>
      <c r="E72" s="6" t="s">
        <v>6</v>
      </c>
      <c r="F72" s="7" t="s">
        <v>308</v>
      </c>
    </row>
    <row r="73" spans="1:6" x14ac:dyDescent="0.3">
      <c r="A73" s="7">
        <v>76493</v>
      </c>
      <c r="B73" s="3" t="s">
        <v>267</v>
      </c>
      <c r="C73" s="2">
        <v>2008</v>
      </c>
      <c r="D73" s="2" t="str">
        <f t="shared" si="1"/>
        <v>U15</v>
      </c>
      <c r="E73" s="3" t="s">
        <v>110</v>
      </c>
      <c r="F73" s="7" t="s">
        <v>309</v>
      </c>
    </row>
    <row r="74" spans="1:6" x14ac:dyDescent="0.3">
      <c r="A74" s="7">
        <v>74126</v>
      </c>
      <c r="B74" s="4" t="s">
        <v>162</v>
      </c>
      <c r="C74" s="1">
        <v>2005</v>
      </c>
      <c r="D74" s="2" t="str">
        <f t="shared" si="1"/>
        <v>U17</v>
      </c>
      <c r="E74" s="3" t="s">
        <v>110</v>
      </c>
      <c r="F74" s="7" t="s">
        <v>309</v>
      </c>
    </row>
    <row r="75" spans="1:6" x14ac:dyDescent="0.3">
      <c r="A75" s="7">
        <v>71057</v>
      </c>
      <c r="B75" s="4" t="s">
        <v>101</v>
      </c>
      <c r="C75" s="1">
        <v>2008</v>
      </c>
      <c r="D75" s="2" t="str">
        <f t="shared" si="1"/>
        <v>U15</v>
      </c>
      <c r="E75" s="3" t="s">
        <v>110</v>
      </c>
      <c r="F75" s="7" t="s">
        <v>309</v>
      </c>
    </row>
    <row r="76" spans="1:6" x14ac:dyDescent="0.3">
      <c r="A76" s="7">
        <v>75370</v>
      </c>
      <c r="B76" s="3" t="s">
        <v>221</v>
      </c>
      <c r="C76" s="2">
        <v>2006</v>
      </c>
      <c r="D76" s="2" t="str">
        <f t="shared" si="1"/>
        <v>U17</v>
      </c>
      <c r="E76" s="3" t="s">
        <v>222</v>
      </c>
      <c r="F76" s="7" t="s">
        <v>309</v>
      </c>
    </row>
    <row r="77" spans="1:6" x14ac:dyDescent="0.3">
      <c r="A77" s="7">
        <v>75372</v>
      </c>
      <c r="B77" s="3" t="s">
        <v>227</v>
      </c>
      <c r="C77" s="2">
        <v>2006</v>
      </c>
      <c r="D77" s="2" t="str">
        <f t="shared" si="1"/>
        <v>U17</v>
      </c>
      <c r="E77" s="3" t="s">
        <v>222</v>
      </c>
      <c r="F77" s="7" t="s">
        <v>309</v>
      </c>
    </row>
    <row r="78" spans="1:6" x14ac:dyDescent="0.3">
      <c r="A78" s="7">
        <v>75336</v>
      </c>
      <c r="B78" s="3" t="s">
        <v>268</v>
      </c>
      <c r="C78" s="2">
        <v>2007</v>
      </c>
      <c r="D78" s="2" t="str">
        <f t="shared" si="1"/>
        <v>U15</v>
      </c>
      <c r="E78" s="3" t="s">
        <v>9</v>
      </c>
      <c r="F78" s="7" t="s">
        <v>309</v>
      </c>
    </row>
    <row r="79" spans="1:6" x14ac:dyDescent="0.3">
      <c r="A79" s="7">
        <v>63817</v>
      </c>
      <c r="B79" s="3" t="s">
        <v>141</v>
      </c>
      <c r="C79" s="2">
        <v>2003</v>
      </c>
      <c r="D79" s="2" t="str">
        <f t="shared" si="1"/>
        <v>U19</v>
      </c>
      <c r="E79" s="3" t="s">
        <v>316</v>
      </c>
      <c r="F79" s="7" t="s">
        <v>309</v>
      </c>
    </row>
    <row r="80" spans="1:6" x14ac:dyDescent="0.3">
      <c r="A80" s="7">
        <v>69714</v>
      </c>
      <c r="B80" s="4" t="s">
        <v>80</v>
      </c>
      <c r="C80" s="1">
        <v>2005</v>
      </c>
      <c r="D80" s="2" t="str">
        <f t="shared" si="1"/>
        <v>U17</v>
      </c>
      <c r="E80" s="3" t="s">
        <v>9</v>
      </c>
      <c r="F80" s="7" t="s">
        <v>309</v>
      </c>
    </row>
    <row r="81" spans="1:6" x14ac:dyDescent="0.3">
      <c r="A81" s="7">
        <v>65700</v>
      </c>
      <c r="B81" s="6" t="s">
        <v>52</v>
      </c>
      <c r="C81" s="2">
        <v>2006</v>
      </c>
      <c r="D81" s="2" t="str">
        <f t="shared" si="1"/>
        <v>U17</v>
      </c>
      <c r="E81" s="6" t="s">
        <v>9</v>
      </c>
      <c r="F81" s="7" t="s">
        <v>309</v>
      </c>
    </row>
    <row r="82" spans="1:6" x14ac:dyDescent="0.3">
      <c r="A82" s="7">
        <v>64877</v>
      </c>
      <c r="B82" s="6" t="s">
        <v>105</v>
      </c>
      <c r="C82" s="2">
        <v>2004</v>
      </c>
      <c r="D82" s="2" t="str">
        <f t="shared" si="1"/>
        <v>U19</v>
      </c>
      <c r="E82" s="6" t="s">
        <v>9</v>
      </c>
      <c r="F82" s="7" t="s">
        <v>309</v>
      </c>
    </row>
    <row r="83" spans="1:6" x14ac:dyDescent="0.3">
      <c r="A83" s="7">
        <v>73680</v>
      </c>
      <c r="B83" s="4" t="s">
        <v>153</v>
      </c>
      <c r="C83" s="1">
        <v>2005</v>
      </c>
      <c r="D83" s="2" t="str">
        <f t="shared" si="1"/>
        <v>U17</v>
      </c>
      <c r="E83" s="3" t="s">
        <v>9</v>
      </c>
      <c r="F83" s="7" t="s">
        <v>309</v>
      </c>
    </row>
    <row r="84" spans="1:6" x14ac:dyDescent="0.3">
      <c r="A84" s="7">
        <v>62867</v>
      </c>
      <c r="B84" s="4" t="s">
        <v>46</v>
      </c>
      <c r="C84" s="1">
        <v>2006</v>
      </c>
      <c r="D84" s="2" t="str">
        <f t="shared" si="1"/>
        <v>U17</v>
      </c>
      <c r="E84" s="3" t="s">
        <v>110</v>
      </c>
      <c r="F84" s="7" t="s">
        <v>309</v>
      </c>
    </row>
    <row r="85" spans="1:6" x14ac:dyDescent="0.3">
      <c r="A85" s="7">
        <v>77590</v>
      </c>
      <c r="B85" s="3" t="s">
        <v>237</v>
      </c>
      <c r="C85" s="2">
        <v>2008</v>
      </c>
      <c r="D85" s="2" t="str">
        <f t="shared" si="1"/>
        <v>U15</v>
      </c>
      <c r="E85" s="3" t="s">
        <v>9</v>
      </c>
      <c r="F85" s="7" t="s">
        <v>309</v>
      </c>
    </row>
    <row r="86" spans="1:6" x14ac:dyDescent="0.3">
      <c r="A86" s="7">
        <v>71094</v>
      </c>
      <c r="B86" s="3" t="s">
        <v>113</v>
      </c>
      <c r="C86" s="2">
        <v>2012</v>
      </c>
      <c r="D86" s="2" t="str">
        <f t="shared" si="1"/>
        <v>U11</v>
      </c>
      <c r="E86" s="3" t="s">
        <v>114</v>
      </c>
      <c r="F86" s="7" t="s">
        <v>309</v>
      </c>
    </row>
    <row r="87" spans="1:6" x14ac:dyDescent="0.3">
      <c r="A87" s="7">
        <v>73675</v>
      </c>
      <c r="B87" s="3" t="s">
        <v>219</v>
      </c>
      <c r="C87" s="2">
        <v>2011</v>
      </c>
      <c r="D87" s="2" t="str">
        <f t="shared" si="1"/>
        <v>U11</v>
      </c>
      <c r="E87" s="3" t="s">
        <v>114</v>
      </c>
      <c r="F87" s="7" t="s">
        <v>309</v>
      </c>
    </row>
    <row r="88" spans="1:6" x14ac:dyDescent="0.3">
      <c r="A88" s="7">
        <v>77629</v>
      </c>
      <c r="B88" s="3" t="s">
        <v>206</v>
      </c>
      <c r="C88" s="2">
        <v>2008</v>
      </c>
      <c r="D88" s="2" t="str">
        <f t="shared" si="1"/>
        <v>U15</v>
      </c>
      <c r="E88" s="3" t="s">
        <v>114</v>
      </c>
      <c r="F88" s="7" t="s">
        <v>309</v>
      </c>
    </row>
    <row r="89" spans="1:6" x14ac:dyDescent="0.3">
      <c r="A89" s="7">
        <v>76648</v>
      </c>
      <c r="B89" s="3" t="s">
        <v>184</v>
      </c>
      <c r="C89" s="2">
        <v>2011</v>
      </c>
      <c r="D89" s="2" t="str">
        <f t="shared" si="1"/>
        <v>U11</v>
      </c>
      <c r="E89" s="3" t="s">
        <v>114</v>
      </c>
      <c r="F89" s="7" t="s">
        <v>309</v>
      </c>
    </row>
    <row r="90" spans="1:6" x14ac:dyDescent="0.3">
      <c r="A90" s="7">
        <v>75338</v>
      </c>
      <c r="B90" s="3" t="s">
        <v>186</v>
      </c>
      <c r="C90" s="2">
        <v>2012</v>
      </c>
      <c r="D90" s="2" t="str">
        <f t="shared" si="1"/>
        <v>U11</v>
      </c>
      <c r="E90" s="3" t="s">
        <v>114</v>
      </c>
      <c r="F90" s="7" t="s">
        <v>309</v>
      </c>
    </row>
    <row r="91" spans="1:6" x14ac:dyDescent="0.3">
      <c r="A91" s="7">
        <v>74365</v>
      </c>
      <c r="B91" s="3" t="s">
        <v>216</v>
      </c>
      <c r="C91" s="2">
        <v>2010</v>
      </c>
      <c r="D91" s="2" t="str">
        <f t="shared" si="1"/>
        <v>U13</v>
      </c>
      <c r="E91" s="3" t="s">
        <v>114</v>
      </c>
      <c r="F91" s="7" t="s">
        <v>309</v>
      </c>
    </row>
    <row r="92" spans="1:6" x14ac:dyDescent="0.3">
      <c r="A92" s="7">
        <v>73679</v>
      </c>
      <c r="B92" s="3" t="s">
        <v>145</v>
      </c>
      <c r="C92" s="2">
        <v>2010</v>
      </c>
      <c r="D92" s="2" t="str">
        <f t="shared" si="1"/>
        <v>U13</v>
      </c>
      <c r="E92" s="3" t="s">
        <v>114</v>
      </c>
      <c r="F92" s="7" t="s">
        <v>309</v>
      </c>
    </row>
    <row r="93" spans="1:6" x14ac:dyDescent="0.3">
      <c r="A93" s="7">
        <v>77630</v>
      </c>
      <c r="B93" s="3" t="s">
        <v>183</v>
      </c>
      <c r="C93" s="2">
        <v>2010</v>
      </c>
      <c r="D93" s="2" t="str">
        <f t="shared" si="1"/>
        <v>U13</v>
      </c>
      <c r="E93" s="3" t="s">
        <v>114</v>
      </c>
      <c r="F93" s="7" t="s">
        <v>309</v>
      </c>
    </row>
    <row r="94" spans="1:6" x14ac:dyDescent="0.3">
      <c r="A94" s="7">
        <v>70174</v>
      </c>
      <c r="B94" s="4" t="s">
        <v>88</v>
      </c>
      <c r="C94" s="1">
        <v>2003</v>
      </c>
      <c r="D94" s="2" t="str">
        <f t="shared" si="1"/>
        <v>U19</v>
      </c>
      <c r="E94" s="3" t="s">
        <v>319</v>
      </c>
      <c r="F94" s="7" t="s">
        <v>309</v>
      </c>
    </row>
    <row r="95" spans="1:6" x14ac:dyDescent="0.3">
      <c r="A95" s="7">
        <v>71228</v>
      </c>
      <c r="B95" s="3" t="s">
        <v>118</v>
      </c>
      <c r="C95" s="2">
        <v>2009</v>
      </c>
      <c r="D95" s="2" t="str">
        <f t="shared" si="1"/>
        <v>U13</v>
      </c>
      <c r="E95" s="3" t="s">
        <v>319</v>
      </c>
      <c r="F95" s="7" t="s">
        <v>309</v>
      </c>
    </row>
    <row r="96" spans="1:6" x14ac:dyDescent="0.3">
      <c r="A96" s="7">
        <v>70782</v>
      </c>
      <c r="B96" s="3" t="s">
        <v>142</v>
      </c>
      <c r="C96" s="2">
        <v>2008</v>
      </c>
      <c r="D96" s="2" t="str">
        <f t="shared" si="1"/>
        <v>U15</v>
      </c>
      <c r="E96" s="3" t="s">
        <v>319</v>
      </c>
      <c r="F96" s="7" t="s">
        <v>309</v>
      </c>
    </row>
    <row r="97" spans="1:6" x14ac:dyDescent="0.3">
      <c r="A97" s="7">
        <v>67492</v>
      </c>
      <c r="B97" s="4" t="s">
        <v>68</v>
      </c>
      <c r="C97" s="1">
        <v>2004</v>
      </c>
      <c r="D97" s="2" t="str">
        <f t="shared" si="1"/>
        <v>U19</v>
      </c>
      <c r="E97" s="3" t="s">
        <v>319</v>
      </c>
      <c r="F97" s="7" t="s">
        <v>309</v>
      </c>
    </row>
    <row r="98" spans="1:6" x14ac:dyDescent="0.3">
      <c r="A98" s="7">
        <v>71230</v>
      </c>
      <c r="B98" s="4" t="s">
        <v>117</v>
      </c>
      <c r="C98" s="1">
        <v>2009</v>
      </c>
      <c r="D98" s="2" t="str">
        <f t="shared" si="1"/>
        <v>U13</v>
      </c>
      <c r="E98" s="3" t="s">
        <v>319</v>
      </c>
      <c r="F98" s="7" t="s">
        <v>309</v>
      </c>
    </row>
    <row r="99" spans="1:6" x14ac:dyDescent="0.3">
      <c r="A99" s="7">
        <v>65454</v>
      </c>
      <c r="B99" s="4" t="s">
        <v>82</v>
      </c>
      <c r="C99" s="1">
        <v>2006</v>
      </c>
      <c r="D99" s="2" t="str">
        <f t="shared" si="1"/>
        <v>U17</v>
      </c>
      <c r="E99" s="3" t="s">
        <v>319</v>
      </c>
      <c r="F99" s="7" t="s">
        <v>309</v>
      </c>
    </row>
    <row r="100" spans="1:6" x14ac:dyDescent="0.3">
      <c r="A100" s="7">
        <v>75985</v>
      </c>
      <c r="B100" s="3" t="s">
        <v>220</v>
      </c>
      <c r="C100" s="2">
        <v>2006</v>
      </c>
      <c r="D100" s="2" t="str">
        <f t="shared" si="1"/>
        <v>U17</v>
      </c>
      <c r="E100" s="3" t="s">
        <v>319</v>
      </c>
      <c r="F100" s="7" t="s">
        <v>309</v>
      </c>
    </row>
    <row r="101" spans="1:6" x14ac:dyDescent="0.3">
      <c r="A101" s="7">
        <v>78608</v>
      </c>
      <c r="B101" s="3" t="s">
        <v>276</v>
      </c>
      <c r="C101" s="2">
        <v>2009</v>
      </c>
      <c r="D101" s="2" t="str">
        <f t="shared" si="1"/>
        <v>U13</v>
      </c>
      <c r="E101" s="3" t="s">
        <v>319</v>
      </c>
      <c r="F101" s="7" t="s">
        <v>309</v>
      </c>
    </row>
    <row r="102" spans="1:6" x14ac:dyDescent="0.3">
      <c r="A102" s="7">
        <v>77721</v>
      </c>
      <c r="B102" s="3" t="s">
        <v>262</v>
      </c>
      <c r="C102" s="2">
        <v>2010</v>
      </c>
      <c r="D102" s="2" t="str">
        <f t="shared" si="1"/>
        <v>U13</v>
      </c>
      <c r="E102" s="3" t="s">
        <v>319</v>
      </c>
      <c r="F102" s="7" t="s">
        <v>309</v>
      </c>
    </row>
    <row r="103" spans="1:6" x14ac:dyDescent="0.3">
      <c r="A103" s="7">
        <v>77722</v>
      </c>
      <c r="B103" s="3" t="s">
        <v>271</v>
      </c>
      <c r="C103" s="2">
        <v>2008</v>
      </c>
      <c r="D103" s="2" t="str">
        <f t="shared" si="1"/>
        <v>U15</v>
      </c>
      <c r="E103" s="3" t="s">
        <v>319</v>
      </c>
      <c r="F103" s="7" t="s">
        <v>309</v>
      </c>
    </row>
    <row r="104" spans="1:6" x14ac:dyDescent="0.3">
      <c r="A104" s="7">
        <v>70770</v>
      </c>
      <c r="B104" s="3" t="s">
        <v>99</v>
      </c>
      <c r="C104" s="2">
        <v>2009</v>
      </c>
      <c r="D104" s="2" t="str">
        <f t="shared" si="1"/>
        <v>U13</v>
      </c>
      <c r="E104" s="3" t="s">
        <v>319</v>
      </c>
      <c r="F104" s="7" t="s">
        <v>309</v>
      </c>
    </row>
    <row r="105" spans="1:6" x14ac:dyDescent="0.3">
      <c r="A105" s="7">
        <v>65405</v>
      </c>
      <c r="B105" s="4" t="s">
        <v>98</v>
      </c>
      <c r="C105" s="1">
        <v>2006</v>
      </c>
      <c r="D105" s="2" t="str">
        <f t="shared" si="1"/>
        <v>U17</v>
      </c>
      <c r="E105" s="3" t="s">
        <v>319</v>
      </c>
      <c r="F105" s="7" t="s">
        <v>309</v>
      </c>
    </row>
    <row r="106" spans="1:6" x14ac:dyDescent="0.3">
      <c r="A106" s="7">
        <v>73911</v>
      </c>
      <c r="B106" s="3" t="s">
        <v>242</v>
      </c>
      <c r="C106" s="2">
        <v>2008</v>
      </c>
      <c r="D106" s="2" t="str">
        <f t="shared" si="1"/>
        <v>U15</v>
      </c>
      <c r="E106" s="3" t="s">
        <v>7</v>
      </c>
      <c r="F106" s="7" t="s">
        <v>308</v>
      </c>
    </row>
    <row r="107" spans="1:6" x14ac:dyDescent="0.3">
      <c r="A107" s="7">
        <v>65620</v>
      </c>
      <c r="B107" s="3" t="s">
        <v>60</v>
      </c>
      <c r="C107" s="2">
        <v>2005</v>
      </c>
      <c r="D107" s="2" t="str">
        <f t="shared" si="1"/>
        <v>U17</v>
      </c>
      <c r="E107" s="3" t="s">
        <v>7</v>
      </c>
      <c r="F107" s="7" t="s">
        <v>308</v>
      </c>
    </row>
    <row r="108" spans="1:6" x14ac:dyDescent="0.3">
      <c r="A108" s="7">
        <v>69835</v>
      </c>
      <c r="B108" s="3" t="s">
        <v>83</v>
      </c>
      <c r="C108" s="2">
        <v>2006</v>
      </c>
      <c r="D108" s="2" t="str">
        <f t="shared" si="1"/>
        <v>U17</v>
      </c>
      <c r="E108" s="3" t="s">
        <v>7</v>
      </c>
      <c r="F108" s="7" t="s">
        <v>308</v>
      </c>
    </row>
    <row r="109" spans="1:6" x14ac:dyDescent="0.3">
      <c r="A109" s="7">
        <v>76885</v>
      </c>
      <c r="B109" s="3" t="s">
        <v>255</v>
      </c>
      <c r="C109" s="2">
        <v>2007</v>
      </c>
      <c r="D109" s="2" t="str">
        <f t="shared" si="1"/>
        <v>U15</v>
      </c>
      <c r="E109" s="3" t="s">
        <v>254</v>
      </c>
      <c r="F109" s="7" t="s">
        <v>309</v>
      </c>
    </row>
    <row r="110" spans="1:6" x14ac:dyDescent="0.3">
      <c r="A110" s="7">
        <v>78654</v>
      </c>
      <c r="B110" s="3" t="s">
        <v>315</v>
      </c>
      <c r="C110" s="2">
        <v>2006</v>
      </c>
      <c r="D110" s="2" t="str">
        <f t="shared" si="1"/>
        <v>U17</v>
      </c>
      <c r="E110" s="3" t="s">
        <v>254</v>
      </c>
      <c r="F110" s="7" t="s">
        <v>309</v>
      </c>
    </row>
    <row r="111" spans="1:6" x14ac:dyDescent="0.3">
      <c r="A111" s="7">
        <v>78993</v>
      </c>
      <c r="B111" s="3" t="s">
        <v>280</v>
      </c>
      <c r="C111" s="2">
        <v>2009</v>
      </c>
      <c r="D111" s="2" t="str">
        <f t="shared" si="1"/>
        <v>U13</v>
      </c>
      <c r="E111" s="3" t="s">
        <v>323</v>
      </c>
      <c r="F111" s="7" t="s">
        <v>309</v>
      </c>
    </row>
    <row r="112" spans="1:6" x14ac:dyDescent="0.3">
      <c r="A112" s="7">
        <v>74163</v>
      </c>
      <c r="B112" s="3" t="s">
        <v>229</v>
      </c>
      <c r="C112" s="2">
        <v>2006</v>
      </c>
      <c r="D112" s="2" t="str">
        <f t="shared" si="1"/>
        <v>U17</v>
      </c>
      <c r="E112" s="3" t="s">
        <v>323</v>
      </c>
      <c r="F112" s="7" t="s">
        <v>309</v>
      </c>
    </row>
    <row r="113" spans="1:6" x14ac:dyDescent="0.3">
      <c r="A113" s="7">
        <v>72834</v>
      </c>
      <c r="B113" s="3" t="s">
        <v>230</v>
      </c>
      <c r="C113" s="2">
        <v>2006</v>
      </c>
      <c r="D113" s="2" t="str">
        <f t="shared" si="1"/>
        <v>U17</v>
      </c>
      <c r="E113" s="3" t="s">
        <v>224</v>
      </c>
      <c r="F113" s="7" t="s">
        <v>308</v>
      </c>
    </row>
    <row r="114" spans="1:6" x14ac:dyDescent="0.3">
      <c r="A114" s="7">
        <v>72833</v>
      </c>
      <c r="B114" s="3" t="s">
        <v>223</v>
      </c>
      <c r="C114" s="2">
        <v>2008</v>
      </c>
      <c r="D114" s="2" t="str">
        <f t="shared" si="1"/>
        <v>U15</v>
      </c>
      <c r="E114" s="3" t="s">
        <v>224</v>
      </c>
      <c r="F114" s="7" t="s">
        <v>308</v>
      </c>
    </row>
    <row r="115" spans="1:6" x14ac:dyDescent="0.3">
      <c r="A115" s="7">
        <v>78820</v>
      </c>
      <c r="B115" s="3" t="s">
        <v>259</v>
      </c>
      <c r="C115" s="2">
        <v>2009</v>
      </c>
      <c r="D115" s="2" t="str">
        <f t="shared" si="1"/>
        <v>U13</v>
      </c>
      <c r="E115" s="3" t="s">
        <v>260</v>
      </c>
      <c r="F115" s="7" t="s">
        <v>308</v>
      </c>
    </row>
    <row r="116" spans="1:6" x14ac:dyDescent="0.3">
      <c r="A116" s="7">
        <v>70556</v>
      </c>
      <c r="B116" s="3" t="s">
        <v>137</v>
      </c>
      <c r="C116" s="2">
        <v>2003</v>
      </c>
      <c r="D116" s="2" t="str">
        <f t="shared" si="1"/>
        <v>U19</v>
      </c>
      <c r="E116" s="3" t="s">
        <v>44</v>
      </c>
      <c r="F116" s="7" t="s">
        <v>308</v>
      </c>
    </row>
    <row r="117" spans="1:6" x14ac:dyDescent="0.3">
      <c r="A117" s="7">
        <v>70262</v>
      </c>
      <c r="B117" s="3" t="s">
        <v>86</v>
      </c>
      <c r="C117" s="2">
        <v>2008</v>
      </c>
      <c r="D117" s="2" t="str">
        <f t="shared" si="1"/>
        <v>U15</v>
      </c>
      <c r="E117" s="3" t="s">
        <v>8</v>
      </c>
      <c r="F117" s="7" t="s">
        <v>309</v>
      </c>
    </row>
    <row r="118" spans="1:6" x14ac:dyDescent="0.3">
      <c r="A118" s="7">
        <v>76418</v>
      </c>
      <c r="B118" s="3" t="s">
        <v>179</v>
      </c>
      <c r="C118" s="2">
        <v>2009</v>
      </c>
      <c r="D118" s="2" t="str">
        <f t="shared" si="1"/>
        <v>U13</v>
      </c>
      <c r="E118" s="3" t="s">
        <v>8</v>
      </c>
      <c r="F118" s="7" t="s">
        <v>309</v>
      </c>
    </row>
    <row r="119" spans="1:6" x14ac:dyDescent="0.3">
      <c r="A119" s="7">
        <v>64858</v>
      </c>
      <c r="B119" s="6" t="s">
        <v>87</v>
      </c>
      <c r="C119" s="2">
        <v>2005</v>
      </c>
      <c r="D119" s="2" t="str">
        <f t="shared" si="1"/>
        <v>U17</v>
      </c>
      <c r="E119" s="6" t="s">
        <v>8</v>
      </c>
      <c r="F119" s="7" t="s">
        <v>309</v>
      </c>
    </row>
    <row r="120" spans="1:6" x14ac:dyDescent="0.3">
      <c r="A120" s="7">
        <v>78802</v>
      </c>
      <c r="B120" s="3" t="s">
        <v>273</v>
      </c>
      <c r="C120" s="2">
        <v>2007</v>
      </c>
      <c r="D120" s="2" t="str">
        <f t="shared" si="1"/>
        <v>U15</v>
      </c>
      <c r="E120" s="3" t="s">
        <v>8</v>
      </c>
      <c r="F120" s="7" t="s">
        <v>309</v>
      </c>
    </row>
    <row r="121" spans="1:6" x14ac:dyDescent="0.3">
      <c r="A121" s="7">
        <v>70263</v>
      </c>
      <c r="B121" s="3" t="s">
        <v>128</v>
      </c>
      <c r="C121" s="2">
        <v>2006</v>
      </c>
      <c r="D121" s="2" t="str">
        <f t="shared" si="1"/>
        <v>U17</v>
      </c>
      <c r="E121" s="3" t="s">
        <v>8</v>
      </c>
      <c r="F121" s="7" t="s">
        <v>309</v>
      </c>
    </row>
    <row r="122" spans="1:6" x14ac:dyDescent="0.3">
      <c r="A122" s="7">
        <v>64859</v>
      </c>
      <c r="B122" s="3" t="s">
        <v>43</v>
      </c>
      <c r="C122" s="2">
        <v>2008</v>
      </c>
      <c r="D122" s="2" t="str">
        <f t="shared" si="1"/>
        <v>U15</v>
      </c>
      <c r="E122" s="3" t="s">
        <v>8</v>
      </c>
      <c r="F122" s="7" t="s">
        <v>309</v>
      </c>
    </row>
    <row r="123" spans="1:6" x14ac:dyDescent="0.3">
      <c r="A123" s="7">
        <v>79275</v>
      </c>
      <c r="B123" s="3" t="s">
        <v>279</v>
      </c>
      <c r="C123" s="2">
        <v>2010</v>
      </c>
      <c r="D123" s="2" t="str">
        <f t="shared" si="1"/>
        <v>U13</v>
      </c>
      <c r="E123" s="3" t="s">
        <v>8</v>
      </c>
      <c r="F123" s="7" t="s">
        <v>309</v>
      </c>
    </row>
    <row r="124" spans="1:6" x14ac:dyDescent="0.3">
      <c r="A124" s="7">
        <v>70265</v>
      </c>
      <c r="B124" s="3" t="s">
        <v>93</v>
      </c>
      <c r="C124" s="2">
        <v>2008</v>
      </c>
      <c r="D124" s="2" t="str">
        <f t="shared" si="1"/>
        <v>U15</v>
      </c>
      <c r="E124" s="3" t="s">
        <v>8</v>
      </c>
      <c r="F124" s="7" t="s">
        <v>309</v>
      </c>
    </row>
    <row r="125" spans="1:6" x14ac:dyDescent="0.3">
      <c r="A125" s="7">
        <v>65241</v>
      </c>
      <c r="B125" s="3" t="s">
        <v>225</v>
      </c>
      <c r="C125" s="2">
        <v>2006</v>
      </c>
      <c r="D125" s="2" t="str">
        <f t="shared" si="1"/>
        <v>U17</v>
      </c>
      <c r="E125" s="3" t="s">
        <v>8</v>
      </c>
      <c r="F125" s="7" t="s">
        <v>309</v>
      </c>
    </row>
    <row r="126" spans="1:6" x14ac:dyDescent="0.3">
      <c r="A126" s="7">
        <v>71701</v>
      </c>
      <c r="B126" s="3" t="s">
        <v>312</v>
      </c>
      <c r="C126" s="2">
        <v>2008</v>
      </c>
      <c r="D126" s="2" t="str">
        <f t="shared" si="1"/>
        <v>U15</v>
      </c>
      <c r="E126" s="3" t="s">
        <v>156</v>
      </c>
      <c r="F126" s="7" t="s">
        <v>308</v>
      </c>
    </row>
    <row r="127" spans="1:6" x14ac:dyDescent="0.3">
      <c r="A127" s="7">
        <v>76655</v>
      </c>
      <c r="B127" s="3" t="s">
        <v>180</v>
      </c>
      <c r="C127" s="2">
        <v>2010</v>
      </c>
      <c r="D127" s="2" t="str">
        <f t="shared" si="1"/>
        <v>U13</v>
      </c>
      <c r="E127" s="3" t="s">
        <v>71</v>
      </c>
      <c r="F127" s="7" t="s">
        <v>309</v>
      </c>
    </row>
    <row r="128" spans="1:6" x14ac:dyDescent="0.3">
      <c r="A128" s="7">
        <v>78908</v>
      </c>
      <c r="B128" s="3" t="s">
        <v>261</v>
      </c>
      <c r="C128" s="2">
        <v>2010</v>
      </c>
      <c r="D128" s="2" t="str">
        <f t="shared" si="1"/>
        <v>U13</v>
      </c>
      <c r="E128" s="3" t="s">
        <v>323</v>
      </c>
      <c r="F128" s="7" t="s">
        <v>309</v>
      </c>
    </row>
    <row r="129" spans="1:6" x14ac:dyDescent="0.3">
      <c r="A129" s="7">
        <v>70882</v>
      </c>
      <c r="B129" s="3" t="s">
        <v>277</v>
      </c>
      <c r="C129" s="2">
        <v>2009</v>
      </c>
      <c r="D129" s="2" t="str">
        <f t="shared" si="1"/>
        <v>U13</v>
      </c>
      <c r="E129" s="3" t="s">
        <v>71</v>
      </c>
      <c r="F129" s="7" t="s">
        <v>309</v>
      </c>
    </row>
    <row r="130" spans="1:6" x14ac:dyDescent="0.3">
      <c r="A130" s="7">
        <v>70880</v>
      </c>
      <c r="B130" s="3" t="s">
        <v>281</v>
      </c>
      <c r="C130" s="2">
        <v>2009</v>
      </c>
      <c r="D130" s="2" t="str">
        <f t="shared" si="1"/>
        <v>U13</v>
      </c>
      <c r="E130" s="3" t="s">
        <v>71</v>
      </c>
      <c r="F130" s="7" t="s">
        <v>309</v>
      </c>
    </row>
    <row r="131" spans="1:6" x14ac:dyDescent="0.3">
      <c r="A131" s="7">
        <v>56327</v>
      </c>
      <c r="B131" s="5" t="s">
        <v>15</v>
      </c>
      <c r="C131" s="2">
        <v>2003</v>
      </c>
      <c r="D131" s="2" t="str">
        <f t="shared" ref="D131:D168" si="2">IF(($H$1-C131)&gt;=19,"U21",IF(($H$1-C131)&gt;=17,"U19",IF(($H$1-C131)&gt;=15,"U17",IF(($H$1-C131)&gt;=13,"U15",IF(($H$1-C131)&gt;=11,"U13","U11")))))</f>
        <v>U19</v>
      </c>
      <c r="E131" s="5" t="s">
        <v>71</v>
      </c>
      <c r="F131" s="7" t="s">
        <v>309</v>
      </c>
    </row>
    <row r="132" spans="1:6" x14ac:dyDescent="0.3">
      <c r="A132" s="7">
        <v>70868</v>
      </c>
      <c r="B132" s="3" t="s">
        <v>115</v>
      </c>
      <c r="C132" s="2">
        <v>2008</v>
      </c>
      <c r="D132" s="2" t="str">
        <f t="shared" si="2"/>
        <v>U15</v>
      </c>
      <c r="E132" s="3" t="s">
        <v>152</v>
      </c>
      <c r="F132" s="7" t="s">
        <v>309</v>
      </c>
    </row>
    <row r="133" spans="1:6" x14ac:dyDescent="0.3">
      <c r="A133" s="7">
        <v>70910</v>
      </c>
      <c r="B133" s="3" t="s">
        <v>205</v>
      </c>
      <c r="C133" s="2">
        <v>2010</v>
      </c>
      <c r="D133" s="2" t="str">
        <f t="shared" si="2"/>
        <v>U13</v>
      </c>
      <c r="E133" s="3" t="s">
        <v>71</v>
      </c>
      <c r="F133" s="7" t="s">
        <v>309</v>
      </c>
    </row>
    <row r="134" spans="1:6" x14ac:dyDescent="0.3">
      <c r="A134" s="7">
        <v>70866</v>
      </c>
      <c r="B134" s="3" t="s">
        <v>104</v>
      </c>
      <c r="C134" s="2">
        <v>2009</v>
      </c>
      <c r="D134" s="2" t="str">
        <f t="shared" si="2"/>
        <v>U13</v>
      </c>
      <c r="E134" s="3" t="s">
        <v>71</v>
      </c>
      <c r="F134" s="7" t="s">
        <v>309</v>
      </c>
    </row>
    <row r="135" spans="1:6" x14ac:dyDescent="0.3">
      <c r="A135" s="7">
        <v>78198</v>
      </c>
      <c r="B135" s="3" t="s">
        <v>238</v>
      </c>
      <c r="C135" s="2">
        <v>2009</v>
      </c>
      <c r="D135" s="2" t="str">
        <f t="shared" si="2"/>
        <v>U13</v>
      </c>
      <c r="E135" s="3" t="s">
        <v>71</v>
      </c>
      <c r="F135" s="7" t="s">
        <v>309</v>
      </c>
    </row>
    <row r="136" spans="1:6" x14ac:dyDescent="0.3">
      <c r="A136" s="7">
        <v>68450</v>
      </c>
      <c r="B136" s="3" t="s">
        <v>73</v>
      </c>
      <c r="C136" s="2">
        <v>2007</v>
      </c>
      <c r="D136" s="2" t="str">
        <f t="shared" si="2"/>
        <v>U15</v>
      </c>
      <c r="E136" s="5" t="s">
        <v>71</v>
      </c>
      <c r="F136" s="7" t="s">
        <v>309</v>
      </c>
    </row>
    <row r="137" spans="1:6" x14ac:dyDescent="0.3">
      <c r="A137" s="7">
        <v>60699</v>
      </c>
      <c r="B137" s="3" t="s">
        <v>21</v>
      </c>
      <c r="C137" s="2">
        <v>2004</v>
      </c>
      <c r="D137" s="2" t="str">
        <f t="shared" si="2"/>
        <v>U19</v>
      </c>
      <c r="E137" s="5" t="s">
        <v>71</v>
      </c>
      <c r="F137" s="7" t="s">
        <v>309</v>
      </c>
    </row>
    <row r="138" spans="1:6" x14ac:dyDescent="0.3">
      <c r="A138" s="7">
        <v>70885</v>
      </c>
      <c r="B138" s="3" t="s">
        <v>129</v>
      </c>
      <c r="C138" s="2">
        <v>2010</v>
      </c>
      <c r="D138" s="2" t="str">
        <f t="shared" si="2"/>
        <v>U13</v>
      </c>
      <c r="E138" s="3" t="s">
        <v>71</v>
      </c>
      <c r="F138" s="7" t="s">
        <v>309</v>
      </c>
    </row>
    <row r="139" spans="1:6" x14ac:dyDescent="0.3">
      <c r="A139" s="7">
        <v>70266</v>
      </c>
      <c r="B139" s="3" t="s">
        <v>94</v>
      </c>
      <c r="C139" s="2">
        <v>2008</v>
      </c>
      <c r="D139" s="2" t="str">
        <f t="shared" si="2"/>
        <v>U15</v>
      </c>
      <c r="E139" s="3" t="s">
        <v>71</v>
      </c>
      <c r="F139" s="7" t="s">
        <v>309</v>
      </c>
    </row>
    <row r="140" spans="1:6" x14ac:dyDescent="0.3">
      <c r="A140" s="7">
        <v>63481</v>
      </c>
      <c r="B140" s="3" t="s">
        <v>42</v>
      </c>
      <c r="C140" s="2">
        <v>2005</v>
      </c>
      <c r="D140" s="2" t="str">
        <f t="shared" si="2"/>
        <v>U17</v>
      </c>
      <c r="E140" s="3" t="s">
        <v>12</v>
      </c>
      <c r="F140" s="7" t="s">
        <v>309</v>
      </c>
    </row>
    <row r="141" spans="1:6" x14ac:dyDescent="0.3">
      <c r="A141" s="7">
        <v>76065</v>
      </c>
      <c r="B141" s="3" t="s">
        <v>178</v>
      </c>
      <c r="C141" s="2">
        <v>2008</v>
      </c>
      <c r="D141" s="2" t="str">
        <f t="shared" si="2"/>
        <v>U15</v>
      </c>
      <c r="E141" s="3" t="s">
        <v>12</v>
      </c>
      <c r="F141" s="7" t="s">
        <v>309</v>
      </c>
    </row>
    <row r="142" spans="1:6" x14ac:dyDescent="0.3">
      <c r="A142" s="7">
        <v>72211</v>
      </c>
      <c r="B142" s="3" t="s">
        <v>160</v>
      </c>
      <c r="C142" s="2">
        <v>2008</v>
      </c>
      <c r="D142" s="2" t="str">
        <f t="shared" si="2"/>
        <v>U15</v>
      </c>
      <c r="E142" s="3" t="s">
        <v>12</v>
      </c>
      <c r="F142" s="7" t="s">
        <v>309</v>
      </c>
    </row>
    <row r="143" spans="1:6" x14ac:dyDescent="0.3">
      <c r="A143" s="7">
        <v>75993</v>
      </c>
      <c r="B143" s="3" t="s">
        <v>293</v>
      </c>
      <c r="C143" s="2">
        <v>2007</v>
      </c>
      <c r="D143" s="2" t="str">
        <f t="shared" si="2"/>
        <v>U15</v>
      </c>
      <c r="E143" s="3" t="s">
        <v>317</v>
      </c>
      <c r="F143" s="7" t="s">
        <v>309</v>
      </c>
    </row>
    <row r="144" spans="1:6" x14ac:dyDescent="0.3">
      <c r="A144" s="7">
        <v>75996</v>
      </c>
      <c r="B144" s="3" t="s">
        <v>172</v>
      </c>
      <c r="C144" s="2">
        <v>2007</v>
      </c>
      <c r="D144" s="2" t="str">
        <f t="shared" si="2"/>
        <v>U15</v>
      </c>
      <c r="E144" s="3" t="s">
        <v>317</v>
      </c>
      <c r="F144" s="7" t="s">
        <v>309</v>
      </c>
    </row>
    <row r="145" spans="1:6" x14ac:dyDescent="0.3">
      <c r="A145" s="7">
        <v>78118</v>
      </c>
      <c r="B145" s="3" t="s">
        <v>288</v>
      </c>
      <c r="C145" s="2">
        <v>2007</v>
      </c>
      <c r="D145" s="2" t="str">
        <f t="shared" si="2"/>
        <v>U15</v>
      </c>
      <c r="E145" s="3" t="s">
        <v>317</v>
      </c>
      <c r="F145" s="7" t="s">
        <v>309</v>
      </c>
    </row>
    <row r="146" spans="1:6" x14ac:dyDescent="0.3">
      <c r="A146" s="7">
        <v>73688</v>
      </c>
      <c r="B146" s="3" t="s">
        <v>287</v>
      </c>
      <c r="C146" s="2">
        <v>2008</v>
      </c>
      <c r="D146" s="2" t="str">
        <f t="shared" si="2"/>
        <v>U15</v>
      </c>
      <c r="E146" s="3" t="s">
        <v>317</v>
      </c>
      <c r="F146" s="7" t="s">
        <v>309</v>
      </c>
    </row>
    <row r="147" spans="1:6" x14ac:dyDescent="0.3">
      <c r="A147" s="7">
        <v>63128</v>
      </c>
      <c r="B147" s="3" t="s">
        <v>63</v>
      </c>
      <c r="C147" s="2">
        <v>2004</v>
      </c>
      <c r="D147" s="2" t="str">
        <f t="shared" si="2"/>
        <v>U19</v>
      </c>
      <c r="E147" s="3" t="s">
        <v>5</v>
      </c>
      <c r="F147" s="7" t="s">
        <v>308</v>
      </c>
    </row>
    <row r="148" spans="1:6" x14ac:dyDescent="0.3">
      <c r="A148" s="7">
        <v>66975</v>
      </c>
      <c r="B148" s="4" t="s">
        <v>66</v>
      </c>
      <c r="C148" s="1">
        <v>2005</v>
      </c>
      <c r="D148" s="2" t="str">
        <f t="shared" si="2"/>
        <v>U17</v>
      </c>
      <c r="E148" s="3" t="s">
        <v>5</v>
      </c>
      <c r="F148" s="7" t="s">
        <v>308</v>
      </c>
    </row>
    <row r="149" spans="1:6" x14ac:dyDescent="0.3">
      <c r="A149" s="7">
        <v>63818</v>
      </c>
      <c r="B149" s="6" t="s">
        <v>75</v>
      </c>
      <c r="C149" s="2">
        <v>2003</v>
      </c>
      <c r="D149" s="2" t="str">
        <f t="shared" si="2"/>
        <v>U19</v>
      </c>
      <c r="E149" s="3" t="s">
        <v>5</v>
      </c>
      <c r="F149" s="7" t="s">
        <v>308</v>
      </c>
    </row>
    <row r="150" spans="1:6" x14ac:dyDescent="0.3">
      <c r="A150" s="7">
        <v>77234</v>
      </c>
      <c r="B150" s="3" t="s">
        <v>201</v>
      </c>
      <c r="C150" s="2">
        <v>2008</v>
      </c>
      <c r="D150" s="2" t="str">
        <f t="shared" si="2"/>
        <v>U15</v>
      </c>
      <c r="E150" s="3" t="s">
        <v>5</v>
      </c>
      <c r="F150" s="7" t="s">
        <v>308</v>
      </c>
    </row>
    <row r="151" spans="1:6" x14ac:dyDescent="0.3">
      <c r="A151" s="7">
        <v>61023</v>
      </c>
      <c r="B151" s="4" t="s">
        <v>25</v>
      </c>
      <c r="C151" s="1">
        <v>2005</v>
      </c>
      <c r="D151" s="2" t="str">
        <f t="shared" si="2"/>
        <v>U17</v>
      </c>
      <c r="E151" s="3" t="s">
        <v>5</v>
      </c>
      <c r="F151" s="7" t="s">
        <v>308</v>
      </c>
    </row>
    <row r="152" spans="1:6" x14ac:dyDescent="0.3">
      <c r="A152" s="7">
        <v>66977</v>
      </c>
      <c r="B152" s="3" t="s">
        <v>62</v>
      </c>
      <c r="C152" s="2">
        <v>2003</v>
      </c>
      <c r="D152" s="2" t="str">
        <f t="shared" si="2"/>
        <v>U19</v>
      </c>
      <c r="E152" s="3" t="s">
        <v>5</v>
      </c>
      <c r="F152" s="7" t="s">
        <v>308</v>
      </c>
    </row>
    <row r="153" spans="1:6" x14ac:dyDescent="0.3">
      <c r="A153" s="7">
        <v>76419</v>
      </c>
      <c r="B153" s="3" t="s">
        <v>226</v>
      </c>
      <c r="C153" s="2">
        <v>2006</v>
      </c>
      <c r="D153" s="2" t="str">
        <f t="shared" si="2"/>
        <v>U17</v>
      </c>
      <c r="E153" s="3" t="s">
        <v>198</v>
      </c>
      <c r="F153" s="7" t="s">
        <v>309</v>
      </c>
    </row>
    <row r="154" spans="1:6" x14ac:dyDescent="0.3">
      <c r="A154" s="7">
        <v>74055</v>
      </c>
      <c r="B154" s="3" t="s">
        <v>233</v>
      </c>
      <c r="C154" s="2">
        <v>2006</v>
      </c>
      <c r="D154" s="2" t="str">
        <f t="shared" si="2"/>
        <v>U17</v>
      </c>
      <c r="E154" s="3" t="s">
        <v>198</v>
      </c>
      <c r="F154" s="7" t="s">
        <v>309</v>
      </c>
    </row>
    <row r="155" spans="1:6" x14ac:dyDescent="0.3">
      <c r="A155" s="7">
        <v>74125</v>
      </c>
      <c r="B155" s="3" t="s">
        <v>232</v>
      </c>
      <c r="C155" s="2">
        <v>2006</v>
      </c>
      <c r="D155" s="2" t="str">
        <f t="shared" si="2"/>
        <v>U17</v>
      </c>
      <c r="E155" s="3" t="s">
        <v>198</v>
      </c>
      <c r="F155" s="7" t="s">
        <v>309</v>
      </c>
    </row>
    <row r="156" spans="1:6" x14ac:dyDescent="0.3">
      <c r="A156" s="7">
        <v>70761</v>
      </c>
      <c r="B156" s="3" t="s">
        <v>228</v>
      </c>
      <c r="C156" s="2">
        <v>2006</v>
      </c>
      <c r="D156" s="2" t="str">
        <f t="shared" si="2"/>
        <v>U17</v>
      </c>
      <c r="E156" s="3" t="s">
        <v>198</v>
      </c>
      <c r="F156" s="7" t="s">
        <v>309</v>
      </c>
    </row>
    <row r="157" spans="1:6" x14ac:dyDescent="0.3">
      <c r="A157" s="7">
        <v>74596</v>
      </c>
      <c r="B157" s="3" t="s">
        <v>209</v>
      </c>
      <c r="C157" s="2">
        <v>2003</v>
      </c>
      <c r="D157" s="2" t="str">
        <f t="shared" si="2"/>
        <v>U19</v>
      </c>
      <c r="E157" s="3" t="s">
        <v>198</v>
      </c>
      <c r="F157" s="7" t="s">
        <v>309</v>
      </c>
    </row>
    <row r="158" spans="1:6" x14ac:dyDescent="0.3">
      <c r="A158" s="7">
        <v>73116</v>
      </c>
      <c r="B158" s="3" t="s">
        <v>286</v>
      </c>
      <c r="C158" s="2">
        <v>2008</v>
      </c>
      <c r="D158" s="2" t="str">
        <f t="shared" si="2"/>
        <v>U15</v>
      </c>
      <c r="E158" s="3" t="s">
        <v>53</v>
      </c>
      <c r="F158" s="7" t="s">
        <v>308</v>
      </c>
    </row>
    <row r="159" spans="1:6" x14ac:dyDescent="0.3">
      <c r="A159" s="7">
        <v>77812</v>
      </c>
      <c r="B159" s="3" t="s">
        <v>289</v>
      </c>
      <c r="C159" s="2">
        <v>2012</v>
      </c>
      <c r="D159" s="2" t="str">
        <f t="shared" si="2"/>
        <v>U11</v>
      </c>
      <c r="E159" s="4" t="s">
        <v>139</v>
      </c>
      <c r="F159" s="7" t="s">
        <v>309</v>
      </c>
    </row>
    <row r="160" spans="1:6" x14ac:dyDescent="0.3">
      <c r="A160" s="7">
        <v>77813</v>
      </c>
      <c r="B160" s="3" t="s">
        <v>292</v>
      </c>
      <c r="C160" s="2">
        <v>2008</v>
      </c>
      <c r="D160" s="2" t="str">
        <f t="shared" si="2"/>
        <v>U15</v>
      </c>
      <c r="E160" s="4" t="s">
        <v>139</v>
      </c>
      <c r="F160" s="7" t="s">
        <v>309</v>
      </c>
    </row>
    <row r="161" spans="1:6" x14ac:dyDescent="0.3">
      <c r="A161" s="7">
        <v>78632</v>
      </c>
      <c r="B161" s="3" t="s">
        <v>272</v>
      </c>
      <c r="C161" s="2">
        <v>2008</v>
      </c>
      <c r="D161" s="2" t="str">
        <f t="shared" si="2"/>
        <v>U15</v>
      </c>
      <c r="E161" s="4" t="s">
        <v>139</v>
      </c>
      <c r="F161" s="7" t="s">
        <v>309</v>
      </c>
    </row>
    <row r="162" spans="1:6" x14ac:dyDescent="0.3">
      <c r="A162" s="7">
        <v>78899</v>
      </c>
      <c r="B162" s="3" t="s">
        <v>314</v>
      </c>
      <c r="C162" s="2">
        <v>2008</v>
      </c>
      <c r="D162" s="2" t="str">
        <f t="shared" si="2"/>
        <v>U15</v>
      </c>
      <c r="E162" s="4" t="s">
        <v>139</v>
      </c>
      <c r="F162" s="7" t="s">
        <v>309</v>
      </c>
    </row>
    <row r="163" spans="1:6" x14ac:dyDescent="0.3">
      <c r="A163" s="7">
        <v>77817</v>
      </c>
      <c r="B163" s="3" t="s">
        <v>278</v>
      </c>
      <c r="C163" s="2">
        <v>2010</v>
      </c>
      <c r="D163" s="2" t="str">
        <f t="shared" si="2"/>
        <v>U13</v>
      </c>
      <c r="E163" s="4" t="s">
        <v>139</v>
      </c>
      <c r="F163" s="7" t="s">
        <v>309</v>
      </c>
    </row>
    <row r="164" spans="1:6" x14ac:dyDescent="0.3">
      <c r="A164" s="7">
        <v>78898</v>
      </c>
      <c r="B164" s="3" t="s">
        <v>291</v>
      </c>
      <c r="C164" s="2">
        <v>2008</v>
      </c>
      <c r="D164" s="2" t="str">
        <f t="shared" si="2"/>
        <v>U15</v>
      </c>
      <c r="E164" s="4" t="s">
        <v>139</v>
      </c>
      <c r="F164" s="7" t="s">
        <v>309</v>
      </c>
    </row>
    <row r="165" spans="1:6" x14ac:dyDescent="0.3">
      <c r="A165" s="7">
        <v>78900</v>
      </c>
      <c r="B165" s="3" t="s">
        <v>290</v>
      </c>
      <c r="C165" s="2">
        <v>2011</v>
      </c>
      <c r="D165" s="2" t="str">
        <f t="shared" si="2"/>
        <v>U11</v>
      </c>
      <c r="E165" s="4" t="s">
        <v>139</v>
      </c>
      <c r="F165" s="7" t="s">
        <v>309</v>
      </c>
    </row>
    <row r="166" spans="1:6" x14ac:dyDescent="0.3">
      <c r="A166" s="7">
        <v>73657</v>
      </c>
      <c r="B166" s="4" t="s">
        <v>175</v>
      </c>
      <c r="C166" s="1">
        <v>2005</v>
      </c>
      <c r="D166" s="2" t="str">
        <f t="shared" si="2"/>
        <v>U17</v>
      </c>
      <c r="E166" s="4" t="s">
        <v>139</v>
      </c>
      <c r="F166" s="7" t="s">
        <v>309</v>
      </c>
    </row>
    <row r="167" spans="1:6" x14ac:dyDescent="0.3">
      <c r="A167" s="7">
        <v>65509</v>
      </c>
      <c r="B167" s="4" t="s">
        <v>176</v>
      </c>
      <c r="C167" s="1">
        <v>2003</v>
      </c>
      <c r="D167" s="2" t="str">
        <f t="shared" si="2"/>
        <v>U19</v>
      </c>
      <c r="E167" s="4" t="s">
        <v>139</v>
      </c>
      <c r="F167" s="7" t="s">
        <v>309</v>
      </c>
    </row>
    <row r="168" spans="1:6" x14ac:dyDescent="0.3">
      <c r="A168" s="7">
        <v>67326</v>
      </c>
      <c r="B168" s="3" t="s">
        <v>81</v>
      </c>
      <c r="C168" s="2">
        <v>2004</v>
      </c>
      <c r="D168" s="2" t="str">
        <f t="shared" si="2"/>
        <v>U19</v>
      </c>
      <c r="E168" s="3" t="s">
        <v>74</v>
      </c>
      <c r="F168" s="7" t="s">
        <v>308</v>
      </c>
    </row>
  </sheetData>
  <autoFilter ref="A1:F16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zoomScale="85" workbookViewId="0">
      <selection activeCell="C48" sqref="C48"/>
    </sheetView>
  </sheetViews>
  <sheetFormatPr defaultColWidth="9.109375" defaultRowHeight="15.6" x14ac:dyDescent="0.3"/>
  <cols>
    <col min="1" max="1" width="9.109375" style="9" customWidth="1"/>
    <col min="2" max="2" width="7.77734375" style="32" customWidth="1"/>
    <col min="3" max="3" width="6.77734375" style="32" bestFit="1" customWidth="1"/>
    <col min="4" max="4" width="20.21875" style="33" bestFit="1" customWidth="1"/>
    <col min="5" max="5" width="7.5546875" style="32" bestFit="1" customWidth="1"/>
    <col min="6" max="6" width="10" style="90" bestFit="1" customWidth="1"/>
    <col min="7" max="7" width="24.44140625" style="33" bestFit="1" customWidth="1"/>
    <col min="8" max="8" width="5.109375" style="9" bestFit="1" customWidth="1"/>
    <col min="9" max="16" width="12.109375" style="34" customWidth="1"/>
    <col min="17" max="16384" width="9.109375" style="9"/>
  </cols>
  <sheetData>
    <row r="1" spans="1:16" ht="20.25" customHeight="1" x14ac:dyDescent="0.3">
      <c r="B1" s="100" t="s">
        <v>329</v>
      </c>
      <c r="C1" s="100"/>
      <c r="D1" s="100" t="s">
        <v>330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x14ac:dyDescent="0.3">
      <c r="B3" s="94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/>
      <c r="J3" s="12"/>
      <c r="K3" s="12"/>
      <c r="L3" s="12"/>
      <c r="M3" s="13"/>
      <c r="N3" s="14"/>
      <c r="O3" s="107" t="s">
        <v>18</v>
      </c>
      <c r="P3" s="105" t="s">
        <v>19</v>
      </c>
    </row>
    <row r="4" spans="1:16" ht="14.4" x14ac:dyDescent="0.3">
      <c r="B4" s="95"/>
      <c r="C4" s="15" t="s">
        <v>140</v>
      </c>
      <c r="D4" s="99"/>
      <c r="E4" s="99"/>
      <c r="F4" s="99"/>
      <c r="G4" s="99"/>
      <c r="H4" s="97"/>
      <c r="I4" s="16"/>
      <c r="J4" s="17"/>
      <c r="K4" s="17"/>
      <c r="L4" s="17"/>
      <c r="M4" s="17"/>
      <c r="N4" s="18"/>
      <c r="O4" s="108"/>
      <c r="P4" s="106"/>
    </row>
    <row r="5" spans="1:16" x14ac:dyDescent="0.3">
      <c r="A5" s="9">
        <v>71590</v>
      </c>
      <c r="B5" s="19" t="s">
        <v>336</v>
      </c>
      <c r="C5" s="20"/>
      <c r="D5" s="88" t="str">
        <f>IF(ISBLANK($A5),"",INDEX(kluci!$A$1:$F$300,MATCH($A5,kluci!$A$1:$A$300,0),2))</f>
        <v>Škalda Jan</v>
      </c>
      <c r="E5" s="89">
        <f>IF(ISBLANK($A5),"",INDEX(kluci!$A$1:$F$300,MATCH($A5,kluci!$A$1:$A$300,0),3))</f>
        <v>2009</v>
      </c>
      <c r="F5" s="89" t="str">
        <f>IF(ISBLANK($A5),"",INDEX(kluci!$A$1:$F$300,MATCH($A5,kluci!$A$1:$A$300,0),4))</f>
        <v>U13</v>
      </c>
      <c r="G5" s="88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4"/>
      <c r="N5" s="25"/>
      <c r="O5" s="26"/>
      <c r="P5" s="27">
        <f t="shared" ref="P5:P48" si="0">SUM(I5:N5)-O5</f>
        <v>0</v>
      </c>
    </row>
    <row r="6" spans="1:16" x14ac:dyDescent="0.3">
      <c r="A6" s="9">
        <v>56327</v>
      </c>
      <c r="B6" s="19" t="s">
        <v>336</v>
      </c>
      <c r="C6" s="20"/>
      <c r="D6" s="88" t="str">
        <f>IF(ISBLANK($A6),"",INDEX(kluci!$A$1:$F$300,MATCH($A6,kluci!$A$1:$A$300,0),2))</f>
        <v>Janovský Dan</v>
      </c>
      <c r="E6" s="89">
        <f>IF(ISBLANK($A6),"",INDEX(kluci!$A$1:$F$300,MATCH($A6,kluci!$A$1:$A$300,0),3))</f>
        <v>2003</v>
      </c>
      <c r="F6" s="89" t="str">
        <f>IF(ISBLANK($A6),"",INDEX(kluci!$A$1:$F$300,MATCH($A6,kluci!$A$1:$A$300,0),4))</f>
        <v>U19</v>
      </c>
      <c r="G6" s="88" t="str">
        <f>IF(ISBLANK($A6),"",INDEX(kluci!$A$1:$F$300,MATCH($A6,kluci!$A$1:$A$300,0),5))</f>
        <v>TJ Sokol PP H. Králové 2</v>
      </c>
      <c r="H6" s="86" t="str">
        <f>IF(ISBLANK($A6),"",INDEX(kluci!$A$1:$F$300,MATCH($A6,kluci!$A$1:$A$300,0),6))</f>
        <v>HK</v>
      </c>
      <c r="I6" s="22"/>
      <c r="J6" s="23"/>
      <c r="K6" s="23"/>
      <c r="L6" s="23"/>
      <c r="M6" s="24"/>
      <c r="N6" s="27"/>
      <c r="O6" s="26"/>
      <c r="P6" s="27">
        <f>SUM(I6:N6)-O6</f>
        <v>0</v>
      </c>
    </row>
    <row r="7" spans="1:16" x14ac:dyDescent="0.3">
      <c r="A7" s="9">
        <v>61500</v>
      </c>
      <c r="B7" s="19" t="s">
        <v>132</v>
      </c>
      <c r="C7" s="20"/>
      <c r="D7" s="88" t="str">
        <f>IF(ISBLANK($A7),"",INDEX(kluci!$A$1:$F$300,MATCH($A7,kluci!$A$1:$A$300,0),2))</f>
        <v>Volhejn Dan</v>
      </c>
      <c r="E7" s="89">
        <f>IF(ISBLANK($A7),"",INDEX(kluci!$A$1:$F$300,MATCH($A7,kluci!$A$1:$A$300,0),3))</f>
        <v>2006</v>
      </c>
      <c r="F7" s="89" t="str">
        <f>IF(ISBLANK($A7),"",INDEX(kluci!$A$1:$F$300,MATCH($A7,kluci!$A$1:$A$300,0),4))</f>
        <v>U17</v>
      </c>
      <c r="G7" s="88" t="str">
        <f>IF(ISBLANK($A7),"",INDEX(kluci!$A$1:$F$300,MATCH($A7,kluci!$A$1:$A$300,0),5))</f>
        <v>Heřmanův Městec</v>
      </c>
      <c r="H7" s="86" t="str">
        <f>IF(ISBLANK($A7),"",INDEX(kluci!$A$1:$F$300,MATCH($A7,kluci!$A$1:$A$300,0),6))</f>
        <v>PA</v>
      </c>
      <c r="I7" s="22"/>
      <c r="J7" s="23"/>
      <c r="K7" s="23"/>
      <c r="L7" s="23"/>
      <c r="M7" s="24"/>
      <c r="N7" s="25"/>
      <c r="O7" s="26"/>
      <c r="P7" s="27">
        <f>SUM(I7:N7)-O7</f>
        <v>0</v>
      </c>
    </row>
    <row r="8" spans="1:16" x14ac:dyDescent="0.3">
      <c r="A8" s="9">
        <v>71053</v>
      </c>
      <c r="B8" s="19" t="s">
        <v>133</v>
      </c>
      <c r="C8" s="20"/>
      <c r="D8" s="88" t="str">
        <f>IF(ISBLANK($A8),"",INDEX(kluci!$A$1:$F$300,MATCH($A8,kluci!$A$1:$A$300,0),2))</f>
        <v>Kovaříček Matěj</v>
      </c>
      <c r="E8" s="89">
        <f>IF(ISBLANK($A8),"",INDEX(kluci!$A$1:$F$300,MATCH($A8,kluci!$A$1:$A$300,0),3))</f>
        <v>2006</v>
      </c>
      <c r="F8" s="89" t="str">
        <f>IF(ISBLANK($A8),"",INDEX(kluci!$A$1:$F$300,MATCH($A8,kluci!$A$1:$A$300,0),4))</f>
        <v>U17</v>
      </c>
      <c r="G8" s="88" t="str">
        <f>IF(ISBLANK($A8),"",INDEX(kluci!$A$1:$F$300,MATCH($A8,kluci!$A$1:$A$300,0),5))</f>
        <v>Dobré SK</v>
      </c>
      <c r="H8" s="86" t="str">
        <f>IF(ISBLANK($A8),"",INDEX(kluci!$A$1:$F$300,MATCH($A8,kluci!$A$1:$A$300,0),6))</f>
        <v>HK</v>
      </c>
      <c r="I8" s="22"/>
      <c r="J8" s="23"/>
      <c r="K8" s="23"/>
      <c r="L8" s="23"/>
      <c r="M8" s="24"/>
      <c r="N8" s="25"/>
      <c r="O8" s="26"/>
      <c r="P8" s="27">
        <f t="shared" si="0"/>
        <v>0</v>
      </c>
    </row>
    <row r="9" spans="1:16" x14ac:dyDescent="0.3">
      <c r="A9" s="9">
        <v>60699</v>
      </c>
      <c r="B9" s="19" t="s">
        <v>130</v>
      </c>
      <c r="C9" s="20"/>
      <c r="D9" s="88" t="str">
        <f>IF(ISBLANK($A9),"",INDEX(kluci!$A$1:$F$300,MATCH($A9,kluci!$A$1:$A$300,0),2))</f>
        <v>Truněček Martin</v>
      </c>
      <c r="E9" s="89">
        <f>IF(ISBLANK($A9),"",INDEX(kluci!$A$1:$F$300,MATCH($A9,kluci!$A$1:$A$300,0),3))</f>
        <v>2004</v>
      </c>
      <c r="F9" s="89" t="str">
        <f>IF(ISBLANK($A9),"",INDEX(kluci!$A$1:$F$300,MATCH($A9,kluci!$A$1:$A$300,0),4))</f>
        <v>U19</v>
      </c>
      <c r="G9" s="88" t="str">
        <f>IF(ISBLANK($A9),"",INDEX(kluci!$A$1:$F$300,MATCH($A9,kluci!$A$1:$A$300,0),5))</f>
        <v>TJ Sokol PP H. Králové 2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4"/>
      <c r="N9" s="25"/>
      <c r="O9" s="26"/>
      <c r="P9" s="27">
        <f t="shared" si="0"/>
        <v>0</v>
      </c>
    </row>
    <row r="10" spans="1:16" x14ac:dyDescent="0.3">
      <c r="A10" s="9">
        <v>68842</v>
      </c>
      <c r="B10" s="19" t="s">
        <v>131</v>
      </c>
      <c r="C10" s="20"/>
      <c r="D10" s="88" t="str">
        <f>IF(ISBLANK($A10),"",INDEX(kluci!$A$1:$F$300,MATCH($A10,kluci!$A$1:$A$300,0),2))</f>
        <v>Wagner Richard Max</v>
      </c>
      <c r="E10" s="89">
        <f>IF(ISBLANK($A10),"",INDEX(kluci!$A$1:$F$300,MATCH($A10,kluci!$A$1:$A$300,0),3))</f>
        <v>2005</v>
      </c>
      <c r="F10" s="89" t="str">
        <f>IF(ISBLANK($A10),"",INDEX(kluci!$A$1:$F$300,MATCH($A10,kluci!$A$1:$A$300,0),4))</f>
        <v>U17</v>
      </c>
      <c r="G10" s="88" t="str">
        <f>IF(ISBLANK($A10),"",INDEX(kluci!$A$1:$F$300,MATCH($A10,kluci!$A$1:$A$300,0),5))</f>
        <v>Heřmanův Městec</v>
      </c>
      <c r="H10" s="86" t="str">
        <f>IF(ISBLANK($A10),"",INDEX(kluci!$A$1:$F$300,MATCH($A10,kluci!$A$1:$A$300,0),6))</f>
        <v>PA</v>
      </c>
      <c r="I10" s="30"/>
      <c r="J10" s="21"/>
      <c r="K10" s="21"/>
      <c r="L10" s="21"/>
      <c r="M10" s="28"/>
      <c r="N10" s="25"/>
      <c r="O10" s="29"/>
      <c r="P10" s="27">
        <f>SUM(I10:N10)-O10</f>
        <v>0</v>
      </c>
    </row>
    <row r="11" spans="1:16" x14ac:dyDescent="0.3">
      <c r="A11" s="9">
        <v>50834</v>
      </c>
      <c r="B11" s="19" t="s">
        <v>296</v>
      </c>
      <c r="C11" s="20"/>
      <c r="D11" s="88" t="str">
        <f>IF(ISBLANK($A11),"",INDEX(kluci!$A$1:$F$300,MATCH($A11,kluci!$A$1:$A$300,0),2))</f>
        <v>Tesolín Riccardo</v>
      </c>
      <c r="E11" s="89">
        <f>IF(ISBLANK($A11),"",INDEX(kluci!$A$1:$F$300,MATCH($A11,kluci!$A$1:$A$300,0),3))</f>
        <v>2003</v>
      </c>
      <c r="F11" s="89" t="str">
        <f>IF(ISBLANK($A11),"",INDEX(kluci!$A$1:$F$300,MATCH($A11,kluci!$A$1:$A$300,0),4))</f>
        <v>U19</v>
      </c>
      <c r="G11" s="88" t="str">
        <f>IF(ISBLANK($A11),"",INDEX(kluci!$A$1:$F$300,MATCH($A11,kluci!$A$1:$A$300,0),5))</f>
        <v>DTJ Hradec Králové</v>
      </c>
      <c r="H11" s="86" t="str">
        <f>IF(ISBLANK($A11),"",INDEX(kluci!$A$1:$F$300,MATCH($A11,kluci!$A$1:$A$300,0),6))</f>
        <v>HK</v>
      </c>
      <c r="I11" s="22"/>
      <c r="J11" s="23"/>
      <c r="K11" s="23"/>
      <c r="L11" s="23"/>
      <c r="M11" s="24"/>
      <c r="N11" s="25"/>
      <c r="O11" s="26"/>
      <c r="P11" s="27">
        <f>SUM(I11:N11)-O11</f>
        <v>0</v>
      </c>
    </row>
    <row r="12" spans="1:16" x14ac:dyDescent="0.3">
      <c r="A12" s="9">
        <v>61988</v>
      </c>
      <c r="B12" s="19" t="s">
        <v>296</v>
      </c>
      <c r="C12" s="20"/>
      <c r="D12" s="88" t="str">
        <f>IF(ISBLANK($A12),"",INDEX(kluci!$A$1:$F$300,MATCH($A12,kluci!$A$1:$A$300,0),2))</f>
        <v>Šorm Luboš</v>
      </c>
      <c r="E12" s="89">
        <f>IF(ISBLANK($A12),"",INDEX(kluci!$A$1:$F$300,MATCH($A12,kluci!$A$1:$A$300,0),3))</f>
        <v>2005</v>
      </c>
      <c r="F12" s="89" t="str">
        <f>IF(ISBLANK($A12),"",INDEX(kluci!$A$1:$F$300,MATCH($A12,kluci!$A$1:$A$300,0),4))</f>
        <v>U17</v>
      </c>
      <c r="G12" s="88" t="str">
        <f>IF(ISBLANK($A12),"",INDEX(kluci!$A$1:$F$300,MATCH($A12,kluci!$A$1:$A$300,0),5))</f>
        <v>Hostinné Tatran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4"/>
      <c r="N12" s="25"/>
      <c r="O12" s="26"/>
      <c r="P12" s="27">
        <f>SUM(I12:N12)-O12</f>
        <v>0</v>
      </c>
    </row>
    <row r="13" spans="1:16" x14ac:dyDescent="0.3">
      <c r="A13" s="9">
        <v>65700</v>
      </c>
      <c r="B13" s="19" t="s">
        <v>32</v>
      </c>
      <c r="C13" s="20"/>
      <c r="D13" s="88" t="str">
        <f>IF(ISBLANK($A13),"",INDEX(kluci!$A$1:$F$300,MATCH($A13,kluci!$A$1:$A$300,0),2))</f>
        <v>Joneš Patrik</v>
      </c>
      <c r="E13" s="89">
        <f>IF(ISBLANK($A13),"",INDEX(kluci!$A$1:$F$300,MATCH($A13,kluci!$A$1:$A$300,0),3))</f>
        <v>2006</v>
      </c>
      <c r="F13" s="89" t="str">
        <f>IF(ISBLANK($A13),"",INDEX(kluci!$A$1:$F$300,MATCH($A13,kluci!$A$1:$A$300,0),4))</f>
        <v>U17</v>
      </c>
      <c r="G13" s="88" t="str">
        <f>IF(ISBLANK($A13),"",INDEX(kluci!$A$1:$F$300,MATCH($A13,kluci!$A$1:$A$300,0),5))</f>
        <v>Josefov Sokol</v>
      </c>
      <c r="H13" s="86" t="str">
        <f>IF(ISBLANK($A13),"",INDEX(kluci!$A$1:$F$300,MATCH($A13,kluci!$A$1:$A$300,0),6))</f>
        <v>HK</v>
      </c>
      <c r="I13" s="22"/>
      <c r="J13" s="21"/>
      <c r="K13" s="21"/>
      <c r="L13" s="21"/>
      <c r="M13" s="28"/>
      <c r="N13" s="25"/>
      <c r="O13" s="29"/>
      <c r="P13" s="27">
        <f t="shared" si="0"/>
        <v>0</v>
      </c>
    </row>
    <row r="14" spans="1:16" x14ac:dyDescent="0.3">
      <c r="A14" s="9">
        <v>68843</v>
      </c>
      <c r="B14" s="19" t="s">
        <v>26</v>
      </c>
      <c r="C14" s="20"/>
      <c r="D14" s="88" t="str">
        <f>IF(ISBLANK($A14),"",INDEX(kluci!$A$1:$F$300,MATCH($A14,kluci!$A$1:$A$300,0),2))</f>
        <v>Wagner Mark Robin</v>
      </c>
      <c r="E14" s="89">
        <f>IF(ISBLANK($A14),"",INDEX(kluci!$A$1:$F$300,MATCH($A14,kluci!$A$1:$A$300,0),3))</f>
        <v>2007</v>
      </c>
      <c r="F14" s="89" t="str">
        <f>IF(ISBLANK($A14),"",INDEX(kluci!$A$1:$F$300,MATCH($A14,kluci!$A$1:$A$300,0),4))</f>
        <v>U15</v>
      </c>
      <c r="G14" s="88" t="str">
        <f>IF(ISBLANK($A14),"",INDEX(kluci!$A$1:$F$300,MATCH($A14,kluci!$A$1:$A$300,0),5))</f>
        <v>Heřmanův Městec</v>
      </c>
      <c r="H14" s="86" t="str">
        <f>IF(ISBLANK($A14),"",INDEX(kluci!$A$1:$F$300,MATCH($A14,kluci!$A$1:$A$300,0),6))</f>
        <v>PA</v>
      </c>
      <c r="I14" s="22"/>
      <c r="J14" s="23"/>
      <c r="K14" s="23"/>
      <c r="L14" s="23"/>
      <c r="M14" s="24"/>
      <c r="N14" s="25"/>
      <c r="O14" s="26"/>
      <c r="P14" s="27">
        <f t="shared" si="0"/>
        <v>0</v>
      </c>
    </row>
    <row r="15" spans="1:16" x14ac:dyDescent="0.3">
      <c r="A15" s="9">
        <v>64877</v>
      </c>
      <c r="B15" s="19" t="s">
        <v>31</v>
      </c>
      <c r="C15" s="20"/>
      <c r="D15" s="88" t="str">
        <f>IF(ISBLANK($A15),"",INDEX(kluci!$A$1:$F$300,MATCH($A15,kluci!$A$1:$A$300,0),2))</f>
        <v>Kadaník Martin</v>
      </c>
      <c r="E15" s="89">
        <f>IF(ISBLANK($A15),"",INDEX(kluci!$A$1:$F$300,MATCH($A15,kluci!$A$1:$A$300,0),3))</f>
        <v>2004</v>
      </c>
      <c r="F15" s="89" t="str">
        <f>IF(ISBLANK($A15),"",INDEX(kluci!$A$1:$F$300,MATCH($A15,kluci!$A$1:$A$300,0),4))</f>
        <v>U19</v>
      </c>
      <c r="G15" s="88" t="str">
        <f>IF(ISBLANK($A15),"",INDEX(kluci!$A$1:$F$300,MATCH($A15,kluci!$A$1:$A$300,0),5))</f>
        <v>Josefov Sokol</v>
      </c>
      <c r="H15" s="86" t="str">
        <f>IF(ISBLANK($A15),"",INDEX(kluci!$A$1:$F$300,MATCH($A15,kluci!$A$1:$A$300,0),6))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x14ac:dyDescent="0.3">
      <c r="A16" s="9">
        <v>75397</v>
      </c>
      <c r="B16" s="19" t="s">
        <v>253</v>
      </c>
      <c r="C16" s="20"/>
      <c r="D16" s="88" t="str">
        <f>IF(ISBLANK($A16),"",INDEX(kluci!$A$1:$F$300,MATCH($A16,kluci!$A$1:$A$300,0),2))</f>
        <v>Černík Jan</v>
      </c>
      <c r="E16" s="89">
        <f>IF(ISBLANK($A16),"",INDEX(kluci!$A$1:$F$300,MATCH($A16,kluci!$A$1:$A$300,0),3))</f>
        <v>2005</v>
      </c>
      <c r="F16" s="89" t="str">
        <f>IF(ISBLANK($A16),"",INDEX(kluci!$A$1:$F$300,MATCH($A16,kluci!$A$1:$A$300,0),4))</f>
        <v>U17</v>
      </c>
      <c r="G16" s="88" t="str">
        <f>IF(ISBLANK($A16),"",INDEX(kluci!$A$1:$F$300,MATCH($A16,kluci!$A$1:$A$300,0),5))</f>
        <v>Heřmanův Městec</v>
      </c>
      <c r="H16" s="86" t="str">
        <f>IF(ISBLANK($A16),"",INDEX(kluci!$A$1:$F$300,MATCH($A16,kluci!$A$1:$A$300,0),6))</f>
        <v>PA</v>
      </c>
      <c r="I16" s="22"/>
      <c r="J16" s="23"/>
      <c r="K16" s="23"/>
      <c r="L16" s="23"/>
      <c r="M16" s="24"/>
      <c r="N16" s="25"/>
      <c r="O16" s="26"/>
      <c r="P16" s="27">
        <f>SUM(I16:N16)-O16</f>
        <v>0</v>
      </c>
    </row>
    <row r="17" spans="1:16" x14ac:dyDescent="0.3">
      <c r="A17" s="9">
        <v>71810</v>
      </c>
      <c r="B17" s="19" t="s">
        <v>253</v>
      </c>
      <c r="C17" s="20"/>
      <c r="D17" s="88" t="str">
        <f>IF(ISBLANK($A17),"",INDEX(kluci!$A$1:$F$300,MATCH($A17,kluci!$A$1:$A$300,0),2))</f>
        <v>Jirout Vojtěch</v>
      </c>
      <c r="E17" s="89">
        <f>IF(ISBLANK($A17),"",INDEX(kluci!$A$1:$F$300,MATCH($A17,kluci!$A$1:$A$300,0),3))</f>
        <v>2007</v>
      </c>
      <c r="F17" s="89" t="str">
        <f>IF(ISBLANK($A17),"",INDEX(kluci!$A$1:$F$300,MATCH($A17,kluci!$A$1:$A$300,0),4))</f>
        <v>U15</v>
      </c>
      <c r="G17" s="88" t="str">
        <f>IF(ISBLANK($A17),"",INDEX(kluci!$A$1:$F$300,MATCH($A17,kluci!$A$1:$A$300,0),5))</f>
        <v>Heřmanův Městec</v>
      </c>
      <c r="H17" s="86" t="str">
        <f>IF(ISBLANK($A17),"",INDEX(kluci!$A$1:$F$300,MATCH($A17,kluci!$A$1:$A$300,0),6))</f>
        <v>PA</v>
      </c>
      <c r="I17" s="22"/>
      <c r="J17" s="23"/>
      <c r="K17" s="23"/>
      <c r="L17" s="23"/>
      <c r="M17" s="24"/>
      <c r="N17" s="27"/>
      <c r="O17" s="26"/>
      <c r="P17" s="27">
        <f>SUM(I17:N17)-O17</f>
        <v>0</v>
      </c>
    </row>
    <row r="18" spans="1:16" x14ac:dyDescent="0.3">
      <c r="A18" s="9">
        <v>58713</v>
      </c>
      <c r="B18" s="19" t="s">
        <v>29</v>
      </c>
      <c r="C18" s="20"/>
      <c r="D18" s="88" t="str">
        <f>IF(ISBLANK($A18),"",INDEX(kluci!$A$1:$F$300,MATCH($A18,kluci!$A$1:$A$300,0),2))</f>
        <v>Kycelt Jakub</v>
      </c>
      <c r="E18" s="89">
        <f>IF(ISBLANK($A18),"",INDEX(kluci!$A$1:$F$300,MATCH($A18,kluci!$A$1:$A$300,0),3))</f>
        <v>2004</v>
      </c>
      <c r="F18" s="89" t="str">
        <f>IF(ISBLANK($A18),"",INDEX(kluci!$A$1:$F$300,MATCH($A18,kluci!$A$1:$A$300,0),4))</f>
        <v>U19</v>
      </c>
      <c r="G18" s="88" t="str">
        <f>IF(ISBLANK($A18),"",INDEX(kluci!$A$1:$F$300,MATCH($A18,kluci!$A$1:$A$300,0),5))</f>
        <v>Chlumec nad Cidlinou</v>
      </c>
      <c r="H18" s="86" t="str">
        <f>IF(ISBLANK($A18),"",INDEX(kluci!$A$1:$F$300,MATCH($A18,kluci!$A$1:$A$300,0),6))</f>
        <v>HK</v>
      </c>
      <c r="I18" s="22"/>
      <c r="J18" s="23"/>
      <c r="K18" s="23"/>
      <c r="L18" s="23"/>
      <c r="M18" s="24"/>
      <c r="N18" s="25"/>
      <c r="O18" s="26"/>
      <c r="P18" s="27">
        <f t="shared" si="0"/>
        <v>0</v>
      </c>
    </row>
    <row r="19" spans="1:16" x14ac:dyDescent="0.3">
      <c r="A19" s="9">
        <v>67326</v>
      </c>
      <c r="B19" s="19" t="s">
        <v>27</v>
      </c>
      <c r="C19" s="20"/>
      <c r="D19" s="88" t="str">
        <f>IF(ISBLANK($A19),"",INDEX(kluci!$A$1:$F$300,MATCH($A19,kluci!$A$1:$A$300,0),2))</f>
        <v>Puchmeltr Michal</v>
      </c>
      <c r="E19" s="89">
        <f>IF(ISBLANK($A19),"",INDEX(kluci!$A$1:$F$300,MATCH($A19,kluci!$A$1:$A$300,0),3))</f>
        <v>2004</v>
      </c>
      <c r="F19" s="89" t="str">
        <f>IF(ISBLANK($A19),"",INDEX(kluci!$A$1:$F$300,MATCH($A19,kluci!$A$1:$A$300,0),4))</f>
        <v>U19</v>
      </c>
      <c r="G19" s="88" t="str">
        <f>IF(ISBLANK($A19),"",INDEX(kluci!$A$1:$F$300,MATCH($A19,kluci!$A$1:$A$300,0),5))</f>
        <v>Žamberk</v>
      </c>
      <c r="H19" s="86" t="str">
        <f>IF(ISBLANK($A19),"",INDEX(kluci!$A$1:$F$300,MATCH($A19,kluci!$A$1:$A$300,0),6))</f>
        <v>PA</v>
      </c>
      <c r="I19" s="22"/>
      <c r="J19" s="23"/>
      <c r="K19" s="23"/>
      <c r="L19" s="23"/>
      <c r="M19" s="24"/>
      <c r="N19" s="25"/>
      <c r="O19" s="26"/>
      <c r="P19" s="27">
        <f t="shared" si="0"/>
        <v>0</v>
      </c>
    </row>
    <row r="20" spans="1:16" x14ac:dyDescent="0.3">
      <c r="A20" s="9">
        <v>74971</v>
      </c>
      <c r="B20" s="19" t="s">
        <v>239</v>
      </c>
      <c r="C20" s="20"/>
      <c r="D20" s="88" t="str">
        <f>IF(ISBLANK($A20),"",INDEX(kluci!$A$1:$F$300,MATCH($A20,kluci!$A$1:$A$300,0),2))</f>
        <v>Záleský Martin</v>
      </c>
      <c r="E20" s="89">
        <f>IF(ISBLANK($A20),"",INDEX(kluci!$A$1:$F$300,MATCH($A20,kluci!$A$1:$A$300,0),3))</f>
        <v>2007</v>
      </c>
      <c r="F20" s="89" t="str">
        <f>IF(ISBLANK($A20),"",INDEX(kluci!$A$1:$F$300,MATCH($A20,kluci!$A$1:$A$300,0),4))</f>
        <v>U15</v>
      </c>
      <c r="G20" s="88" t="str">
        <f>IF(ISBLANK($A20),"",INDEX(kluci!$A$1:$F$300,MATCH($A20,kluci!$A$1:$A$300,0),5))</f>
        <v>DTJ Hradec Králové</v>
      </c>
      <c r="H20" s="86" t="str">
        <f>IF(ISBLANK($A20),"",INDEX(kluci!$A$1:$F$300,MATCH($A20,kluci!$A$1:$A$300,0),6))</f>
        <v>HK</v>
      </c>
      <c r="I20" s="22"/>
      <c r="J20" s="23"/>
      <c r="K20" s="23"/>
      <c r="L20" s="23"/>
      <c r="M20" s="24"/>
      <c r="N20" s="25"/>
      <c r="O20" s="26"/>
      <c r="P20" s="27">
        <f t="shared" si="0"/>
        <v>0</v>
      </c>
    </row>
    <row r="21" spans="1:16" x14ac:dyDescent="0.3">
      <c r="A21" s="9">
        <v>65620</v>
      </c>
      <c r="B21" s="19" t="s">
        <v>239</v>
      </c>
      <c r="C21" s="20"/>
      <c r="D21" s="88" t="str">
        <f>IF(ISBLANK($A21),"",INDEX(kluci!$A$1:$F$300,MATCH($A21,kluci!$A$1:$A$300,0),2))</f>
        <v>Jančar Oliver</v>
      </c>
      <c r="E21" s="89">
        <f>IF(ISBLANK($A21),"",INDEX(kluci!$A$1:$F$300,MATCH($A21,kluci!$A$1:$A$300,0),3))</f>
        <v>2005</v>
      </c>
      <c r="F21" s="89" t="str">
        <f>IF(ISBLANK($A21),"",INDEX(kluci!$A$1:$F$300,MATCH($A21,kluci!$A$1:$A$300,0),4))</f>
        <v>U17</v>
      </c>
      <c r="G21" s="88" t="str">
        <f>IF(ISBLANK($A21),"",INDEX(kluci!$A$1:$F$300,MATCH($A21,kluci!$A$1:$A$300,0),5))</f>
        <v>Lanškroun TJ</v>
      </c>
      <c r="H21" s="86" t="str">
        <f>IF(ISBLANK($A21),"",INDEX(kluci!$A$1:$F$300,MATCH($A21,kluci!$A$1:$A$300,0),6))</f>
        <v>PA</v>
      </c>
      <c r="I21" s="22"/>
      <c r="J21" s="23"/>
      <c r="K21" s="23"/>
      <c r="L21" s="23"/>
      <c r="M21" s="24"/>
      <c r="N21" s="25"/>
      <c r="O21" s="26"/>
      <c r="P21" s="27">
        <f t="shared" si="0"/>
        <v>0</v>
      </c>
    </row>
    <row r="22" spans="1:16" x14ac:dyDescent="0.3">
      <c r="A22" s="9">
        <v>71490</v>
      </c>
      <c r="B22" s="19" t="s">
        <v>247</v>
      </c>
      <c r="C22" s="20"/>
      <c r="D22" s="88" t="str">
        <f>IF(ISBLANK($A22),"",INDEX(kluci!$A$1:$F$300,MATCH($A22,kluci!$A$1:$A$300,0),2))</f>
        <v>Skohoutil Patrik</v>
      </c>
      <c r="E22" s="89">
        <f>IF(ISBLANK($A22),"",INDEX(kluci!$A$1:$F$300,MATCH($A22,kluci!$A$1:$A$300,0),3))</f>
        <v>2004</v>
      </c>
      <c r="F22" s="89" t="str">
        <f>IF(ISBLANK($A22),"",INDEX(kluci!$A$1:$F$300,MATCH($A22,kluci!$A$1:$A$300,0),4))</f>
        <v>U19</v>
      </c>
      <c r="G22" s="88" t="str">
        <f>IF(ISBLANK($A22),"",INDEX(kluci!$A$1:$F$300,MATCH($A22,kluci!$A$1:$A$300,0),5))</f>
        <v>Heřmanův Městec</v>
      </c>
      <c r="H22" s="86" t="str">
        <f>IF(ISBLANK($A22),"",INDEX(kluci!$A$1:$F$300,MATCH($A22,kluci!$A$1:$A$300,0),6))</f>
        <v>PA</v>
      </c>
      <c r="I22" s="30"/>
      <c r="J22" s="21"/>
      <c r="K22" s="21"/>
      <c r="L22" s="21"/>
      <c r="M22" s="28"/>
      <c r="N22" s="25"/>
      <c r="O22" s="29"/>
      <c r="P22" s="27">
        <f>SUM(I22:N22)-O22</f>
        <v>0</v>
      </c>
    </row>
    <row r="23" spans="1:16" x14ac:dyDescent="0.3">
      <c r="A23" s="9">
        <v>61023</v>
      </c>
      <c r="B23" s="19" t="s">
        <v>247</v>
      </c>
      <c r="C23" s="20"/>
      <c r="D23" s="88" t="str">
        <f>IF(ISBLANK($A23),"",INDEX(kluci!$A$1:$F$300,MATCH($A23,kluci!$A$1:$A$300,0),2))</f>
        <v>Svojanovský Jakub</v>
      </c>
      <c r="E23" s="89">
        <f>IF(ISBLANK($A23),"",INDEX(kluci!$A$1:$F$300,MATCH($A23,kluci!$A$1:$A$300,0),3))</f>
        <v>2005</v>
      </c>
      <c r="F23" s="89" t="str">
        <f>IF(ISBLANK($A23),"",INDEX(kluci!$A$1:$F$300,MATCH($A23,kluci!$A$1:$A$300,0),4))</f>
        <v>U17</v>
      </c>
      <c r="G23" s="88" t="str">
        <f>IF(ISBLANK($A23),"",INDEX(kluci!$A$1:$F$300,MATCH($A23,kluci!$A$1:$A$300,0),5))</f>
        <v>Ústí nad Orlicí TTC</v>
      </c>
      <c r="H23" s="86" t="str">
        <f>IF(ISBLANK($A23),"",INDEX(kluci!$A$1:$F$300,MATCH($A23,kluci!$A$1:$A$300,0),6))</f>
        <v>PA</v>
      </c>
      <c r="I23" s="22"/>
      <c r="J23" s="23"/>
      <c r="K23" s="23"/>
      <c r="L23" s="23"/>
      <c r="M23" s="24"/>
      <c r="N23" s="25"/>
      <c r="O23" s="26"/>
      <c r="P23" s="27">
        <f>SUM(I23:N23)-O23</f>
        <v>0</v>
      </c>
    </row>
    <row r="24" spans="1:16" x14ac:dyDescent="0.3">
      <c r="A24" s="9">
        <v>63818</v>
      </c>
      <c r="B24" s="19" t="s">
        <v>247</v>
      </c>
      <c r="C24" s="20"/>
      <c r="D24" s="88" t="str">
        <f>IF(ISBLANK($A24),"",INDEX(kluci!$A$1:$F$300,MATCH($A24,kluci!$A$1:$A$300,0),2))</f>
        <v>Krupa Michal</v>
      </c>
      <c r="E24" s="89">
        <f>IF(ISBLANK($A24),"",INDEX(kluci!$A$1:$F$300,MATCH($A24,kluci!$A$1:$A$300,0),3))</f>
        <v>2003</v>
      </c>
      <c r="F24" s="89" t="str">
        <f>IF(ISBLANK($A24),"",INDEX(kluci!$A$1:$F$300,MATCH($A24,kluci!$A$1:$A$300,0),4))</f>
        <v>U19</v>
      </c>
      <c r="G24" s="88" t="str">
        <f>IF(ISBLANK($A24),"",INDEX(kluci!$A$1:$F$300,MATCH($A24,kluci!$A$1:$A$300,0),5))</f>
        <v>Ústí nad Orlicí TTC</v>
      </c>
      <c r="H24" s="86" t="str">
        <f>IF(ISBLANK($A24),"",INDEX(kluci!$A$1:$F$300,MATCH($A24,kluci!$A$1:$A$300,0),6))</f>
        <v>PA</v>
      </c>
      <c r="I24" s="22"/>
      <c r="J24" s="23"/>
      <c r="K24" s="23"/>
      <c r="L24" s="23"/>
      <c r="M24" s="24"/>
      <c r="N24" s="25"/>
      <c r="O24" s="26"/>
      <c r="P24" s="27">
        <f>SUM(I24:N24)-O24</f>
        <v>0</v>
      </c>
    </row>
    <row r="25" spans="1:16" x14ac:dyDescent="0.3">
      <c r="A25" s="9">
        <v>68450</v>
      </c>
      <c r="B25" s="19" t="s">
        <v>185</v>
      </c>
      <c r="C25" s="20"/>
      <c r="D25" s="88" t="str">
        <f>IF(ISBLANK($A25),"",INDEX(kluci!$A$1:$F$300,MATCH($A25,kluci!$A$1:$A$300,0),2))</f>
        <v>Řehounek Kristián</v>
      </c>
      <c r="E25" s="89">
        <f>IF(ISBLANK($A25),"",INDEX(kluci!$A$1:$F$300,MATCH($A25,kluci!$A$1:$A$300,0),3))</f>
        <v>2007</v>
      </c>
      <c r="F25" s="89" t="str">
        <f>IF(ISBLANK($A25),"",INDEX(kluci!$A$1:$F$300,MATCH($A25,kluci!$A$1:$A$300,0),4))</f>
        <v>U15</v>
      </c>
      <c r="G25" s="88" t="str">
        <f>IF(ISBLANK($A25),"",INDEX(kluci!$A$1:$F$300,MATCH($A25,kluci!$A$1:$A$300,0),5))</f>
        <v>TJ Sokol PP H. Králové 2</v>
      </c>
      <c r="H25" s="86" t="str">
        <f>IF(ISBLANK($A25),"",INDEX(kluci!$A$1:$F$300,MATCH($A25,kluci!$A$1:$A$300,0),6))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x14ac:dyDescent="0.3">
      <c r="A26" s="9">
        <v>62867</v>
      </c>
      <c r="B26" s="19" t="s">
        <v>185</v>
      </c>
      <c r="C26" s="20"/>
      <c r="D26" s="88" t="str">
        <f>IF(ISBLANK($A26),"",INDEX(kluci!$A$1:$F$300,MATCH($A26,kluci!$A$1:$A$300,0),2))</f>
        <v>Stein Filip</v>
      </c>
      <c r="E26" s="89">
        <f>IF(ISBLANK($A26),"",INDEX(kluci!$A$1:$F$300,MATCH($A26,kluci!$A$1:$A$300,0),3))</f>
        <v>2006</v>
      </c>
      <c r="F26" s="89" t="str">
        <f>IF(ISBLANK($A26),"",INDEX(kluci!$A$1:$F$300,MATCH($A26,kluci!$A$1:$A$300,0),4))</f>
        <v>U17</v>
      </c>
      <c r="G26" s="88" t="str">
        <f>IF(ISBLANK($A26),"",INDEX(kluci!$A$1:$F$300,MATCH($A26,kluci!$A$1:$A$300,0),5))</f>
        <v>Jaroměř Jiskra</v>
      </c>
      <c r="H26" s="86" t="str">
        <f>IF(ISBLANK($A26),"",INDEX(kluci!$A$1:$F$300,MATCH($A26,kluci!$A$1:$A$300,0),6))</f>
        <v>HK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x14ac:dyDescent="0.3">
      <c r="A27" s="9">
        <v>63110</v>
      </c>
      <c r="B27" s="19" t="s">
        <v>134</v>
      </c>
      <c r="C27" s="20"/>
      <c r="D27" s="88" t="str">
        <f>IF(ISBLANK($A27),"",INDEX(kluci!$A$1:$F$300,MATCH($A27,kluci!$A$1:$A$300,0),2))</f>
        <v>Starka Martin</v>
      </c>
      <c r="E27" s="89">
        <f>IF(ISBLANK($A27),"",INDEX(kluci!$A$1:$F$300,MATCH($A27,kluci!$A$1:$A$300,0),3))</f>
        <v>2005</v>
      </c>
      <c r="F27" s="89" t="str">
        <f>IF(ISBLANK($A27),"",INDEX(kluci!$A$1:$F$300,MATCH($A27,kluci!$A$1:$A$300,0),4))</f>
        <v>U17</v>
      </c>
      <c r="G27" s="88" t="str">
        <f>IF(ISBLANK($A27),"",INDEX(kluci!$A$1:$F$300,MATCH($A27,kluci!$A$1:$A$300,0),5))</f>
        <v>Chrudim Sokol</v>
      </c>
      <c r="H27" s="86" t="str">
        <f>IF(ISBLANK($A27),"",INDEX(kluci!$A$1:$F$300,MATCH($A27,kluci!$A$1:$A$300,0),6))</f>
        <v>PA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x14ac:dyDescent="0.3">
      <c r="A28" s="9">
        <v>74172</v>
      </c>
      <c r="B28" s="19" t="s">
        <v>234</v>
      </c>
      <c r="C28" s="20"/>
      <c r="D28" s="88" t="str">
        <f>IF(ISBLANK($A28),"",INDEX(kluci!$A$1:$F$300,MATCH($A28,kluci!$A$1:$A$300,0),2))</f>
        <v>Dušek Jakub</v>
      </c>
      <c r="E28" s="89">
        <f>IF(ISBLANK($A28),"",INDEX(kluci!$A$1:$F$300,MATCH($A28,kluci!$A$1:$A$300,0),3))</f>
        <v>2009</v>
      </c>
      <c r="F28" s="89" t="str">
        <f>IF(ISBLANK($A28),"",INDEX(kluci!$A$1:$F$300,MATCH($A28,kluci!$A$1:$A$300,0),4))</f>
        <v>U13</v>
      </c>
      <c r="G28" s="88" t="str">
        <f>IF(ISBLANK($A28),"",INDEX(kluci!$A$1:$F$300,MATCH($A28,kluci!$A$1:$A$300,0),5))</f>
        <v>Dobré SK</v>
      </c>
      <c r="H28" s="86" t="str">
        <f>IF(ISBLANK($A28),"",INDEX(kluci!$A$1:$F$300,MATCH($A28,kluci!$A$1:$A$300,0),6))</f>
        <v>HK</v>
      </c>
      <c r="I28" s="22"/>
      <c r="J28" s="23"/>
      <c r="K28" s="23"/>
      <c r="L28" s="23"/>
      <c r="M28" s="24"/>
      <c r="N28" s="25"/>
      <c r="O28" s="26"/>
      <c r="P28" s="27">
        <f t="shared" si="0"/>
        <v>0</v>
      </c>
    </row>
    <row r="29" spans="1:16" x14ac:dyDescent="0.3">
      <c r="A29" s="9">
        <v>73583</v>
      </c>
      <c r="B29" s="19" t="s">
        <v>164</v>
      </c>
      <c r="C29" s="20"/>
      <c r="D29" s="88" t="str">
        <f>IF(ISBLANK($A29),"",INDEX(kluci!$A$1:$F$300,MATCH($A29,kluci!$A$1:$A$300,0),2))</f>
        <v>Dušek Rostislav</v>
      </c>
      <c r="E29" s="89">
        <f>IF(ISBLANK($A29),"",INDEX(kluci!$A$1:$F$300,MATCH($A29,kluci!$A$1:$A$300,0),3))</f>
        <v>2007</v>
      </c>
      <c r="F29" s="89" t="str">
        <f>IF(ISBLANK($A29),"",INDEX(kluci!$A$1:$F$300,MATCH($A29,kluci!$A$1:$A$300,0),4))</f>
        <v>U15</v>
      </c>
      <c r="G29" s="88" t="str">
        <f>IF(ISBLANK($A29),"",INDEX(kluci!$A$1:$F$300,MATCH($A29,kluci!$A$1:$A$300,0),5))</f>
        <v>Dobré SK</v>
      </c>
      <c r="H29" s="86" t="str">
        <f>IF(ISBLANK($A29),"",INDEX(kluci!$A$1:$F$300,MATCH($A29,kluci!$A$1:$A$300,0),6))</f>
        <v>HK</v>
      </c>
      <c r="I29" s="22"/>
      <c r="J29" s="23"/>
      <c r="K29" s="23"/>
      <c r="L29" s="23"/>
      <c r="M29" s="24"/>
      <c r="N29" s="25"/>
      <c r="O29" s="26"/>
      <c r="P29" s="27">
        <f t="shared" si="0"/>
        <v>0</v>
      </c>
    </row>
    <row r="30" spans="1:16" x14ac:dyDescent="0.3">
      <c r="A30" s="9">
        <v>61270</v>
      </c>
      <c r="B30" s="19" t="s">
        <v>135</v>
      </c>
      <c r="C30" s="20"/>
      <c r="D30" s="88" t="str">
        <f>IF(ISBLANK($A30),"",INDEX(kluci!$A$1:$F$300,MATCH($A30,kluci!$A$1:$A$300,0),2))</f>
        <v>Pospíšil Jaroslav</v>
      </c>
      <c r="E30" s="89">
        <f>IF(ISBLANK($A30),"",INDEX(kluci!$A$1:$F$300,MATCH($A30,kluci!$A$1:$A$300,0),3))</f>
        <v>2004</v>
      </c>
      <c r="F30" s="89" t="str">
        <f>IF(ISBLANK($A30),"",INDEX(kluci!$A$1:$F$300,MATCH($A30,kluci!$A$1:$A$300,0),4))</f>
        <v>U19</v>
      </c>
      <c r="G30" s="88" t="str">
        <f>IF(ISBLANK($A30),"",INDEX(kluci!$A$1:$F$300,MATCH($A30,kluci!$A$1:$A$300,0),5))</f>
        <v>Chrudim Sokol</v>
      </c>
      <c r="H30" s="86" t="str">
        <f>IF(ISBLANK($A30),"",INDEX(kluci!$A$1:$F$300,MATCH($A30,kluci!$A$1:$A$300,0),6))</f>
        <v>PA</v>
      </c>
      <c r="I30" s="22"/>
      <c r="J30" s="23"/>
      <c r="K30" s="23"/>
      <c r="L30" s="23"/>
      <c r="M30" s="24"/>
      <c r="N30" s="25"/>
      <c r="O30" s="26"/>
      <c r="P30" s="27">
        <f t="shared" si="0"/>
        <v>0</v>
      </c>
    </row>
    <row r="31" spans="1:16" x14ac:dyDescent="0.3">
      <c r="A31" s="9">
        <v>71047</v>
      </c>
      <c r="B31" s="19" t="s">
        <v>356</v>
      </c>
      <c r="C31" s="20"/>
      <c r="D31" s="88" t="str">
        <f>IF(ISBLANK($A31),"",INDEX(kluci!$A$1:$F$300,MATCH($A31,kluci!$A$1:$A$300,0),2))</f>
        <v>Dus Dalibor</v>
      </c>
      <c r="E31" s="89">
        <f>IF(ISBLANK($A31),"",INDEX(kluci!$A$1:$F$300,MATCH($A31,kluci!$A$1:$A$300,0),3))</f>
        <v>2007</v>
      </c>
      <c r="F31" s="89" t="str">
        <f>IF(ISBLANK($A31),"",INDEX(kluci!$A$1:$F$300,MATCH($A31,kluci!$A$1:$A$300,0),4))</f>
        <v>U15</v>
      </c>
      <c r="G31" s="88" t="str">
        <f>IF(ISBLANK($A31),"",INDEX(kluci!$A$1:$F$300,MATCH($A31,kluci!$A$1:$A$300,0),5))</f>
        <v>Chrudim Sokol</v>
      </c>
      <c r="H31" s="86" t="str">
        <f>IF(ISBLANK($A31),"",INDEX(kluci!$A$1:$F$300,MATCH($A31,kluci!$A$1:$A$300,0),6))</f>
        <v>PA</v>
      </c>
      <c r="I31" s="22"/>
      <c r="J31" s="23"/>
      <c r="K31" s="23"/>
      <c r="L31" s="23"/>
      <c r="M31" s="24"/>
      <c r="N31" s="25"/>
      <c r="O31" s="26"/>
      <c r="P31" s="27">
        <f t="shared" si="0"/>
        <v>0</v>
      </c>
    </row>
    <row r="32" spans="1:16" x14ac:dyDescent="0.3">
      <c r="A32" s="9">
        <v>70868</v>
      </c>
      <c r="B32" s="19" t="s">
        <v>356</v>
      </c>
      <c r="C32" s="20"/>
      <c r="D32" s="88" t="str">
        <f>IF(ISBLANK($A32),"",INDEX(kluci!$A$1:$F$300,MATCH($A32,kluci!$A$1:$A$300,0),2))</f>
        <v>Landa Matěj</v>
      </c>
      <c r="E32" s="89">
        <f>IF(ISBLANK($A32),"",INDEX(kluci!$A$1:$F$300,MATCH($A32,kluci!$A$1:$A$300,0),3))</f>
        <v>2008</v>
      </c>
      <c r="F32" s="89" t="str">
        <f>IF(ISBLANK($A32),"",INDEX(kluci!$A$1:$F$300,MATCH($A32,kluci!$A$1:$A$300,0),4))</f>
        <v>U15</v>
      </c>
      <c r="G32" s="88" t="str">
        <f>IF(ISBLANK($A32),"",INDEX(kluci!$A$1:$F$300,MATCH($A32,kluci!$A$1:$A$300,0),5))</f>
        <v>DTJ Hradec Králové</v>
      </c>
      <c r="H32" s="86" t="str">
        <f>IF(ISBLANK($A32),"",INDEX(kluci!$A$1:$F$300,MATCH($A32,kluci!$A$1:$A$300,0),6))</f>
        <v>HK</v>
      </c>
      <c r="I32" s="22"/>
      <c r="J32" s="23"/>
      <c r="K32" s="23"/>
      <c r="L32" s="23"/>
      <c r="M32" s="24"/>
      <c r="N32" s="25"/>
      <c r="O32" s="26"/>
      <c r="P32" s="27">
        <f t="shared" si="0"/>
        <v>0</v>
      </c>
    </row>
    <row r="33" spans="1:16" x14ac:dyDescent="0.3">
      <c r="A33" s="9">
        <v>71709</v>
      </c>
      <c r="B33" s="19" t="s">
        <v>356</v>
      </c>
      <c r="C33" s="20"/>
      <c r="D33" s="88" t="str">
        <f>IF(ISBLANK($A33),"",INDEX(kluci!$A$1:$F$300,MATCH($A33,kluci!$A$1:$A$300,0),2))</f>
        <v>Flídr Adam</v>
      </c>
      <c r="E33" s="89">
        <f>IF(ISBLANK($A33),"",INDEX(kluci!$A$1:$F$300,MATCH($A33,kluci!$A$1:$A$300,0),3))</f>
        <v>2005</v>
      </c>
      <c r="F33" s="89" t="str">
        <f>IF(ISBLANK($A33),"",INDEX(kluci!$A$1:$F$300,MATCH($A33,kluci!$A$1:$A$300,0),4))</f>
        <v>U17</v>
      </c>
      <c r="G33" s="88" t="str">
        <f>IF(ISBLANK($A33),"",INDEX(kluci!$A$1:$F$300,MATCH($A33,kluci!$A$1:$A$300,0),5))</f>
        <v>Choceň</v>
      </c>
      <c r="H33" s="86" t="str">
        <f>IF(ISBLANK($A33),"",INDEX(kluci!$A$1:$F$300,MATCH($A33,kluci!$A$1:$A$300,0),6))</f>
        <v>PA</v>
      </c>
      <c r="I33" s="22"/>
      <c r="J33" s="23"/>
      <c r="K33" s="23"/>
      <c r="L33" s="23"/>
      <c r="M33" s="24"/>
      <c r="N33" s="25"/>
      <c r="O33" s="26"/>
      <c r="P33" s="27">
        <f t="shared" si="0"/>
        <v>0</v>
      </c>
    </row>
    <row r="34" spans="1:16" x14ac:dyDescent="0.3">
      <c r="A34" s="9">
        <v>71453</v>
      </c>
      <c r="B34" s="19" t="s">
        <v>299</v>
      </c>
      <c r="C34" s="20"/>
      <c r="D34" s="88" t="str">
        <f>IF(ISBLANK($A34),"",INDEX(kluci!$A$1:$F$300,MATCH($A34,kluci!$A$1:$A$300,0),2))</f>
        <v>Pek Jan</v>
      </c>
      <c r="E34" s="89">
        <f>IF(ISBLANK($A34),"",INDEX(kluci!$A$1:$F$300,MATCH($A34,kluci!$A$1:$A$300,0),3))</f>
        <v>2005</v>
      </c>
      <c r="F34" s="89" t="str">
        <f>IF(ISBLANK($A34),"",INDEX(kluci!$A$1:$F$300,MATCH($A34,kluci!$A$1:$A$300,0),4))</f>
        <v>U17</v>
      </c>
      <c r="G34" s="88" t="str">
        <f>IF(ISBLANK($A34),"",INDEX(kluci!$A$1:$F$300,MATCH($A34,kluci!$A$1:$A$300,0),5))</f>
        <v>DTJ Hradec Králové</v>
      </c>
      <c r="H34" s="86" t="str">
        <f>IF(ISBLANK($A34),"",INDEX(kluci!$A$1:$F$300,MATCH($A34,kluci!$A$1:$A$300,0),6))</f>
        <v>HK</v>
      </c>
      <c r="I34" s="22"/>
      <c r="J34" s="23"/>
      <c r="K34" s="23"/>
      <c r="L34" s="23"/>
      <c r="M34" s="24"/>
      <c r="N34" s="25"/>
      <c r="O34" s="26"/>
      <c r="P34" s="27">
        <f>SUM(I34:N34)-O34</f>
        <v>0</v>
      </c>
    </row>
    <row r="35" spans="1:16" x14ac:dyDescent="0.3">
      <c r="A35" s="9">
        <v>65405</v>
      </c>
      <c r="B35" s="19" t="s">
        <v>299</v>
      </c>
      <c r="C35" s="20"/>
      <c r="D35" s="88" t="str">
        <f>IF(ISBLANK($A35),"",INDEX(kluci!$A$1:$F$300,MATCH($A35,kluci!$A$1:$A$300,0),2))</f>
        <v>Zavacký Vojtěch</v>
      </c>
      <c r="E35" s="89">
        <f>IF(ISBLANK($A35),"",INDEX(kluci!$A$1:$F$300,MATCH($A35,kluci!$A$1:$A$300,0),3))</f>
        <v>2006</v>
      </c>
      <c r="F35" s="89" t="str">
        <f>IF(ISBLANK($A35),"",INDEX(kluci!$A$1:$F$300,MATCH($A35,kluci!$A$1:$A$300,0),4))</f>
        <v>U17</v>
      </c>
      <c r="G35" s="88" t="str">
        <f>IF(ISBLANK($A35),"",INDEX(kluci!$A$1:$F$300,MATCH($A35,kluci!$A$1:$A$300,0),5))</f>
        <v>Kostelec nad Orlicí</v>
      </c>
      <c r="H35" s="86" t="str">
        <f>IF(ISBLANK($A35),"",INDEX(kluci!$A$1:$F$300,MATCH($A35,kluci!$A$1:$A$300,0),6))</f>
        <v>HK</v>
      </c>
      <c r="I35" s="22"/>
      <c r="J35" s="23"/>
      <c r="K35" s="23"/>
      <c r="L35" s="23"/>
      <c r="M35" s="24"/>
      <c r="N35" s="25"/>
      <c r="O35" s="26"/>
      <c r="P35" s="27">
        <f>SUM(I35:N35)-O35</f>
        <v>0</v>
      </c>
    </row>
    <row r="36" spans="1:16" x14ac:dyDescent="0.3">
      <c r="A36" s="9">
        <v>67492</v>
      </c>
      <c r="B36" s="19" t="s">
        <v>299</v>
      </c>
      <c r="C36" s="20"/>
      <c r="D36" s="88" t="str">
        <f>IF(ISBLANK($A36),"",INDEX(kluci!$A$1:$F$300,MATCH($A36,kluci!$A$1:$A$300,0),2))</f>
        <v>Lipenský Jakub</v>
      </c>
      <c r="E36" s="89">
        <f>IF(ISBLANK($A36),"",INDEX(kluci!$A$1:$F$300,MATCH($A36,kluci!$A$1:$A$300,0),3))</f>
        <v>2004</v>
      </c>
      <c r="F36" s="89" t="str">
        <f>IF(ISBLANK($A36),"",INDEX(kluci!$A$1:$F$300,MATCH($A36,kluci!$A$1:$A$300,0),4))</f>
        <v>U19</v>
      </c>
      <c r="G36" s="88" t="str">
        <f>IF(ISBLANK($A36),"",INDEX(kluci!$A$1:$F$300,MATCH($A36,kluci!$A$1:$A$300,0),5))</f>
        <v>Kostelec nad Orlicí</v>
      </c>
      <c r="H36" s="86" t="str">
        <f>IF(ISBLANK($A36),"",INDEX(kluci!$A$1:$F$300,MATCH($A36,kluci!$A$1:$A$300,0),6))</f>
        <v>HK</v>
      </c>
      <c r="I36" s="22"/>
      <c r="J36" s="23"/>
      <c r="K36" s="23"/>
      <c r="L36" s="23"/>
      <c r="M36" s="24"/>
      <c r="N36" s="25"/>
      <c r="O36" s="26"/>
      <c r="P36" s="27">
        <f>SUM(I36:N36)-O36</f>
        <v>0</v>
      </c>
    </row>
    <row r="37" spans="1:16" x14ac:dyDescent="0.3">
      <c r="A37" s="9">
        <v>69716</v>
      </c>
      <c r="B37" s="19" t="s">
        <v>299</v>
      </c>
      <c r="C37" s="20"/>
      <c r="D37" s="88" t="str">
        <f>IF(ISBLANK($A37),"",INDEX(kluci!$A$1:$F$300,MATCH($A37,kluci!$A$1:$A$300,0),2))</f>
        <v>Matuška Petr</v>
      </c>
      <c r="E37" s="89">
        <f>IF(ISBLANK($A37),"",INDEX(kluci!$A$1:$F$300,MATCH($A37,kluci!$A$1:$A$300,0),3))</f>
        <v>2007</v>
      </c>
      <c r="F37" s="89" t="str">
        <f>IF(ISBLANK($A37),"",INDEX(kluci!$A$1:$F$300,MATCH($A37,kluci!$A$1:$A$300,0),4))</f>
        <v>U15</v>
      </c>
      <c r="G37" s="88" t="str">
        <f>IF(ISBLANK($A37),"",INDEX(kluci!$A$1:$F$300,MATCH($A37,kluci!$A$1:$A$300,0),5))</f>
        <v>Hostinné Tatran</v>
      </c>
      <c r="H37" s="86" t="str">
        <f>IF(ISBLANK($A37),"",INDEX(kluci!$A$1:$F$300,MATCH($A37,kluci!$A$1:$A$300,0),6))</f>
        <v>HK</v>
      </c>
      <c r="I37" s="30"/>
      <c r="J37" s="21"/>
      <c r="K37" s="21"/>
      <c r="L37" s="21"/>
      <c r="M37" s="28"/>
      <c r="N37" s="25"/>
      <c r="O37" s="29"/>
      <c r="P37" s="27">
        <f>SUM(I37:N37)-O37</f>
        <v>0</v>
      </c>
    </row>
    <row r="38" spans="1:16" x14ac:dyDescent="0.3">
      <c r="A38" s="9">
        <v>70266</v>
      </c>
      <c r="B38" s="19" t="s">
        <v>299</v>
      </c>
      <c r="C38" s="20"/>
      <c r="D38" s="88" t="str">
        <f>IF(ISBLANK($A38),"",INDEX(kluci!$A$1:$F$300,MATCH($A38,kluci!$A$1:$A$300,0),2))</f>
        <v>Zoubek Šimon</v>
      </c>
      <c r="E38" s="89">
        <f>IF(ISBLANK($A38),"",INDEX(kluci!$A$1:$F$300,MATCH($A38,kluci!$A$1:$A$300,0),3))</f>
        <v>2008</v>
      </c>
      <c r="F38" s="89" t="str">
        <f>IF(ISBLANK($A38),"",INDEX(kluci!$A$1:$F$300,MATCH($A38,kluci!$A$1:$A$300,0),4))</f>
        <v>U15</v>
      </c>
      <c r="G38" s="88" t="str">
        <f>IF(ISBLANK($A38),"",INDEX(kluci!$A$1:$F$300,MATCH($A38,kluci!$A$1:$A$300,0),5))</f>
        <v>TJ Sokol PP H. Králové 2</v>
      </c>
      <c r="H38" s="86" t="str">
        <f>IF(ISBLANK($A38),"",INDEX(kluci!$A$1:$F$300,MATCH($A38,kluci!$A$1:$A$300,0),6))</f>
        <v>HK</v>
      </c>
      <c r="I38" s="22"/>
      <c r="J38" s="23"/>
      <c r="K38" s="23"/>
      <c r="L38" s="23"/>
      <c r="M38" s="24"/>
      <c r="N38" s="25"/>
      <c r="O38" s="26"/>
      <c r="P38" s="27">
        <f>SUM(I38:N38)-O38</f>
        <v>0</v>
      </c>
    </row>
    <row r="39" spans="1:16" x14ac:dyDescent="0.3">
      <c r="A39" s="9">
        <v>72055</v>
      </c>
      <c r="B39" s="19" t="s">
        <v>357</v>
      </c>
      <c r="C39" s="20"/>
      <c r="D39" s="88" t="str">
        <f>IF(ISBLANK($A39),"",INDEX(kluci!$A$1:$F$300,MATCH($A39,kluci!$A$1:$A$300,0),2))</f>
        <v>Bříza Kryštof</v>
      </c>
      <c r="E39" s="89">
        <f>IF(ISBLANK($A39),"",INDEX(kluci!$A$1:$F$300,MATCH($A39,kluci!$A$1:$A$300,0),3))</f>
        <v>2006</v>
      </c>
      <c r="F39" s="89" t="str">
        <f>IF(ISBLANK($A39),"",INDEX(kluci!$A$1:$F$300,MATCH($A39,kluci!$A$1:$A$300,0),4))</f>
        <v>U17</v>
      </c>
      <c r="G39" s="88" t="str">
        <f>IF(ISBLANK($A39),"",INDEX(kluci!$A$1:$F$300,MATCH($A39,kluci!$A$1:$A$300,0),5))</f>
        <v>Chrudim Sokol</v>
      </c>
      <c r="H39" s="86" t="str">
        <f>IF(ISBLANK($A39),"",INDEX(kluci!$A$1:$F$300,MATCH($A39,kluci!$A$1:$A$300,0),6))</f>
        <v>PA</v>
      </c>
      <c r="I39" s="22"/>
      <c r="J39" s="23"/>
      <c r="K39" s="23"/>
      <c r="L39" s="23"/>
      <c r="M39" s="24"/>
      <c r="N39" s="25"/>
      <c r="O39" s="26"/>
      <c r="P39" s="27">
        <f t="shared" si="0"/>
        <v>0</v>
      </c>
    </row>
    <row r="40" spans="1:16" x14ac:dyDescent="0.3">
      <c r="A40" s="9">
        <v>69714</v>
      </c>
      <c r="B40" s="19" t="s">
        <v>357</v>
      </c>
      <c r="C40" s="20"/>
      <c r="D40" s="88" t="str">
        <f>IF(ISBLANK($A40),"",INDEX(kluci!$A$1:$F$300,MATCH($A40,kluci!$A$1:$A$300,0),2))</f>
        <v>Holeček David</v>
      </c>
      <c r="E40" s="89">
        <f>IF(ISBLANK($A40),"",INDEX(kluci!$A$1:$F$300,MATCH($A40,kluci!$A$1:$A$300,0),3))</f>
        <v>2005</v>
      </c>
      <c r="F40" s="89" t="str">
        <f>IF(ISBLANK($A40),"",INDEX(kluci!$A$1:$F$300,MATCH($A40,kluci!$A$1:$A$300,0),4))</f>
        <v>U17</v>
      </c>
      <c r="G40" s="88" t="str">
        <f>IF(ISBLANK($A40),"",INDEX(kluci!$A$1:$F$300,MATCH($A40,kluci!$A$1:$A$300,0),5))</f>
        <v>Josefov Sokol</v>
      </c>
      <c r="H40" s="86" t="str">
        <f>IF(ISBLANK($A40),"",INDEX(kluci!$A$1:$F$300,MATCH($A40,kluci!$A$1:$A$300,0),6))</f>
        <v>HK</v>
      </c>
      <c r="I40" s="22"/>
      <c r="J40" s="23"/>
      <c r="K40" s="23"/>
      <c r="L40" s="23"/>
      <c r="M40" s="24"/>
      <c r="N40" s="25"/>
      <c r="O40" s="26"/>
      <c r="P40" s="27">
        <f t="shared" si="0"/>
        <v>0</v>
      </c>
    </row>
    <row r="41" spans="1:16" x14ac:dyDescent="0.3">
      <c r="A41" s="9">
        <v>58813</v>
      </c>
      <c r="B41" s="19" t="s">
        <v>357</v>
      </c>
      <c r="C41" s="20"/>
      <c r="D41" s="88" t="str">
        <f>IF(ISBLANK($A41),"",INDEX(kluci!$A$1:$F$300,MATCH($A41,kluci!$A$1:$A$300,0),2))</f>
        <v>Doubek Michal</v>
      </c>
      <c r="E41" s="89">
        <f>IF(ISBLANK($A41),"",INDEX(kluci!$A$1:$F$300,MATCH($A41,kluci!$A$1:$A$300,0),3))</f>
        <v>2004</v>
      </c>
      <c r="F41" s="89" t="str">
        <f>IF(ISBLANK($A41),"",INDEX(kluci!$A$1:$F$300,MATCH($A41,kluci!$A$1:$A$300,0),4))</f>
        <v>U19</v>
      </c>
      <c r="G41" s="88" t="str">
        <f>IF(ISBLANK($A41),"",INDEX(kluci!$A$1:$F$300,MATCH($A41,kluci!$A$1:$A$300,0),5))</f>
        <v>Hostinné Tatran</v>
      </c>
      <c r="H41" s="86" t="str">
        <f>IF(ISBLANK($A41),"",INDEX(kluci!$A$1:$F$300,MATCH($A41,kluci!$A$1:$A$300,0),6))</f>
        <v>HK</v>
      </c>
      <c r="I41" s="30"/>
      <c r="J41" s="21"/>
      <c r="K41" s="21"/>
      <c r="L41" s="21"/>
      <c r="M41" s="28"/>
      <c r="N41" s="25"/>
      <c r="O41" s="29"/>
      <c r="P41" s="27">
        <f>SUM(I41:N41)-O41</f>
        <v>0</v>
      </c>
    </row>
    <row r="42" spans="1:16" x14ac:dyDescent="0.3">
      <c r="A42" s="9">
        <v>63107</v>
      </c>
      <c r="B42" s="19" t="s">
        <v>357</v>
      </c>
      <c r="C42" s="20"/>
      <c r="D42" s="88" t="str">
        <f>IF(ISBLANK($A42),"",INDEX(kluci!$A$1:$F$300,MATCH($A42,kluci!$A$1:$A$300,0),2))</f>
        <v>Komárek Adam</v>
      </c>
      <c r="E42" s="89">
        <f>IF(ISBLANK($A42),"",INDEX(kluci!$A$1:$F$300,MATCH($A42,kluci!$A$1:$A$300,0),3))</f>
        <v>2003</v>
      </c>
      <c r="F42" s="89" t="str">
        <f>IF(ISBLANK($A42),"",INDEX(kluci!$A$1:$F$300,MATCH($A42,kluci!$A$1:$A$300,0),4))</f>
        <v>U19</v>
      </c>
      <c r="G42" s="88" t="str">
        <f>IF(ISBLANK($A42),"",INDEX(kluci!$A$1:$F$300,MATCH($A42,kluci!$A$1:$A$300,0),5))</f>
        <v>Chrudim Sokol</v>
      </c>
      <c r="H42" s="86" t="str">
        <f>IF(ISBLANK($A42),"",INDEX(kluci!$A$1:$F$300,MATCH($A42,kluci!$A$1:$A$300,0),6))</f>
        <v>PA</v>
      </c>
      <c r="I42" s="22"/>
      <c r="J42" s="23"/>
      <c r="K42" s="23"/>
      <c r="L42" s="23"/>
      <c r="M42" s="24"/>
      <c r="N42" s="25"/>
      <c r="O42" s="26"/>
      <c r="P42" s="27">
        <f>SUM(I42:N42)-O42</f>
        <v>0</v>
      </c>
    </row>
    <row r="43" spans="1:16" x14ac:dyDescent="0.3">
      <c r="A43" s="9">
        <v>60812</v>
      </c>
      <c r="B43" s="19" t="s">
        <v>357</v>
      </c>
      <c r="C43" s="20"/>
      <c r="D43" s="88" t="str">
        <f>IF(ISBLANK($A43),"",INDEX(kluci!$A$1:$F$300,MATCH($A43,kluci!$A$1:$A$300,0),2))</f>
        <v>Vlach Tomáš</v>
      </c>
      <c r="E43" s="89">
        <f>IF(ISBLANK($A43),"",INDEX(kluci!$A$1:$F$300,MATCH($A43,kluci!$A$1:$A$300,0),3))</f>
        <v>2006</v>
      </c>
      <c r="F43" s="89" t="str">
        <f>IF(ISBLANK($A43),"",INDEX(kluci!$A$1:$F$300,MATCH($A43,kluci!$A$1:$A$300,0),4))</f>
        <v>U17</v>
      </c>
      <c r="G43" s="88" t="str">
        <f>IF(ISBLANK($A43),"",INDEX(kluci!$A$1:$F$300,MATCH($A43,kluci!$A$1:$A$300,0),5))</f>
        <v>Lokomotiva Meziměstí</v>
      </c>
      <c r="H43" s="86" t="str">
        <f>IF(ISBLANK($A43),"",INDEX(kluci!$A$1:$F$300,MATCH($A43,kluci!$A$1:$A$300,0),6))</f>
        <v>HK</v>
      </c>
      <c r="I43" s="22"/>
      <c r="J43" s="23"/>
      <c r="K43" s="23"/>
      <c r="L43" s="23"/>
      <c r="M43" s="24"/>
      <c r="N43" s="25"/>
      <c r="O43" s="26"/>
      <c r="P43" s="27">
        <f>SUM(I43:N43)-O43</f>
        <v>0</v>
      </c>
    </row>
    <row r="44" spans="1:16" x14ac:dyDescent="0.3">
      <c r="A44" s="9">
        <v>70880</v>
      </c>
      <c r="B44" s="19" t="s">
        <v>358</v>
      </c>
      <c r="C44" s="20"/>
      <c r="D44" s="88" t="str">
        <f>IF(ISBLANK($A44),"",INDEX(kluci!$A$1:$F$300,MATCH($A44,kluci!$A$1:$A$300,0),2))</f>
        <v>Chaloupka David</v>
      </c>
      <c r="E44" s="89">
        <f>IF(ISBLANK($A44),"",INDEX(kluci!$A$1:$F$300,MATCH($A44,kluci!$A$1:$A$300,0),3))</f>
        <v>2009</v>
      </c>
      <c r="F44" s="89" t="str">
        <f>IF(ISBLANK($A44),"",INDEX(kluci!$A$1:$F$300,MATCH($A44,kluci!$A$1:$A$300,0),4))</f>
        <v>U13</v>
      </c>
      <c r="G44" s="88" t="str">
        <f>IF(ISBLANK($A44),"",INDEX(kluci!$A$1:$F$300,MATCH($A44,kluci!$A$1:$A$300,0),5))</f>
        <v>TJ Sokol PP H. Králové 2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4"/>
      <c r="N44" s="25"/>
      <c r="O44" s="26"/>
      <c r="P44" s="27">
        <f t="shared" si="0"/>
        <v>0</v>
      </c>
    </row>
    <row r="45" spans="1:16" x14ac:dyDescent="0.3">
      <c r="A45" s="9">
        <v>64150</v>
      </c>
      <c r="B45" s="19" t="s">
        <v>358</v>
      </c>
      <c r="C45" s="20"/>
      <c r="D45" s="88" t="str">
        <f>IF(ISBLANK($A45),"",INDEX(kluci!$A$1:$F$300,MATCH($A45,kluci!$A$1:$A$300,0),2))</f>
        <v>Hendrych Lukáš</v>
      </c>
      <c r="E45" s="89">
        <f>IF(ISBLANK($A45),"",INDEX(kluci!$A$1:$F$300,MATCH($A45,kluci!$A$1:$A$300,0),3))</f>
        <v>2009</v>
      </c>
      <c r="F45" s="89" t="str">
        <f>IF(ISBLANK($A45),"",INDEX(kluci!$A$1:$F$300,MATCH($A45,kluci!$A$1:$A$300,0),4))</f>
        <v>U13</v>
      </c>
      <c r="G45" s="88" t="str">
        <f>IF(ISBLANK($A45),"",INDEX(kluci!$A$1:$F$300,MATCH($A45,kluci!$A$1:$A$300,0),5))</f>
        <v>Holice Jiskra</v>
      </c>
      <c r="H45" s="86" t="str">
        <f>IF(ISBLANK($A45),"",INDEX(kluci!$A$1:$F$300,MATCH($A45,kluci!$A$1:$A$300,0),6))</f>
        <v>PA</v>
      </c>
      <c r="I45" s="22"/>
      <c r="J45" s="23"/>
      <c r="K45" s="23"/>
      <c r="L45" s="23"/>
      <c r="M45" s="23"/>
      <c r="N45" s="25"/>
      <c r="O45" s="26"/>
      <c r="P45" s="27">
        <f t="shared" si="0"/>
        <v>0</v>
      </c>
    </row>
    <row r="46" spans="1:16" x14ac:dyDescent="0.3">
      <c r="A46" s="9">
        <v>66000</v>
      </c>
      <c r="B46" s="19" t="s">
        <v>358</v>
      </c>
      <c r="C46" s="20"/>
      <c r="D46" s="88" t="str">
        <f>IF(ISBLANK($A46),"",INDEX(kluci!$A$1:$F$300,MATCH($A46,kluci!$A$1:$A$300,0),2))</f>
        <v>Mikeska Martin</v>
      </c>
      <c r="E46" s="89">
        <f>IF(ISBLANK($A46),"",INDEX(kluci!$A$1:$F$300,MATCH($A46,kluci!$A$1:$A$300,0),3))</f>
        <v>2005</v>
      </c>
      <c r="F46" s="89" t="str">
        <f>IF(ISBLANK($A46),"",INDEX(kluci!$A$1:$F$300,MATCH($A46,kluci!$A$1:$A$300,0),4))</f>
        <v>U17</v>
      </c>
      <c r="G46" s="88" t="str">
        <f>IF(ISBLANK($A46),"",INDEX(kluci!$A$1:$F$300,MATCH($A46,kluci!$A$1:$A$300,0),5))</f>
        <v>Choceň</v>
      </c>
      <c r="H46" s="86" t="str">
        <f>IF(ISBLANK($A46),"",INDEX(kluci!$A$1:$F$300,MATCH($A46,kluci!$A$1:$A$300,0),6))</f>
        <v>PA</v>
      </c>
      <c r="I46" s="22"/>
      <c r="J46" s="23"/>
      <c r="K46" s="23"/>
      <c r="L46" s="23"/>
      <c r="M46" s="24"/>
      <c r="N46" s="25"/>
      <c r="O46" s="26"/>
      <c r="P46" s="27">
        <f t="shared" si="0"/>
        <v>0</v>
      </c>
    </row>
    <row r="47" spans="1:16" x14ac:dyDescent="0.3">
      <c r="A47" s="9">
        <v>79132</v>
      </c>
      <c r="B47" s="19" t="s">
        <v>358</v>
      </c>
      <c r="C47" s="20"/>
      <c r="D47" s="88" t="str">
        <f>IF(ISBLANK($A47),"",INDEX(kluci!$A$1:$F$300,MATCH($A47,kluci!$A$1:$A$300,0),2))</f>
        <v>Rufr Martin</v>
      </c>
      <c r="E47" s="89">
        <f>IF(ISBLANK($A47),"",INDEX(kluci!$A$1:$F$300,MATCH($A47,kluci!$A$1:$A$300,0),3))</f>
        <v>2007</v>
      </c>
      <c r="F47" s="89" t="str">
        <f>IF(ISBLANK($A47),"",INDEX(kluci!$A$1:$F$300,MATCH($A47,kluci!$A$1:$A$300,0),4))</f>
        <v>U15</v>
      </c>
      <c r="G47" s="88" t="str">
        <f>IF(ISBLANK($A47),"",INDEX(kluci!$A$1:$F$300,MATCH($A47,kluci!$A$1:$A$300,0),5))</f>
        <v>Holice Jiskra</v>
      </c>
      <c r="H47" s="86" t="str">
        <f>IF(ISBLANK($A47),"",INDEX(kluci!$A$1:$F$300,MATCH($A47,kluci!$A$1:$A$300,0),6))</f>
        <v>PA</v>
      </c>
      <c r="I47" s="22"/>
      <c r="J47" s="23"/>
      <c r="K47" s="23"/>
      <c r="L47" s="23"/>
      <c r="M47" s="24"/>
      <c r="N47" s="25"/>
      <c r="O47" s="26"/>
      <c r="P47" s="27">
        <f t="shared" si="0"/>
        <v>0</v>
      </c>
    </row>
    <row r="48" spans="1:16" x14ac:dyDescent="0.3">
      <c r="A48" s="9">
        <v>70882</v>
      </c>
      <c r="B48" s="19" t="s">
        <v>358</v>
      </c>
      <c r="C48" s="20"/>
      <c r="D48" s="88" t="str">
        <f>IF(ISBLANK($A48),"",INDEX(kluci!$A$1:$F$300,MATCH($A48,kluci!$A$1:$A$300,0),2))</f>
        <v>Chaloupka Adam</v>
      </c>
      <c r="E48" s="89">
        <f>IF(ISBLANK($A48),"",INDEX(kluci!$A$1:$F$300,MATCH($A48,kluci!$A$1:$A$300,0),3))</f>
        <v>2009</v>
      </c>
      <c r="F48" s="89" t="str">
        <f>IF(ISBLANK($A48),"",INDEX(kluci!$A$1:$F$300,MATCH($A48,kluci!$A$1:$A$300,0),4))</f>
        <v>U13</v>
      </c>
      <c r="G48" s="88" t="str">
        <f>IF(ISBLANK($A48),"",INDEX(kluci!$A$1:$F$300,MATCH($A48,kluci!$A$1:$A$300,0),5))</f>
        <v>TJ Sokol PP H. Králové 2</v>
      </c>
      <c r="H48" s="86" t="str">
        <f>IF(ISBLANK($A48),"",INDEX(kluci!$A$1:$F$300,MATCH($A48,kluci!$A$1:$A$300,0),6))</f>
        <v>HK</v>
      </c>
      <c r="I48" s="22"/>
      <c r="J48" s="23"/>
      <c r="K48" s="23"/>
      <c r="L48" s="23"/>
      <c r="M48" s="24"/>
      <c r="N48" s="25"/>
      <c r="O48" s="26"/>
      <c r="P48" s="27">
        <f t="shared" si="0"/>
        <v>0</v>
      </c>
    </row>
    <row r="49" spans="1:16" x14ac:dyDescent="0.3">
      <c r="A49" s="9">
        <v>62734</v>
      </c>
      <c r="B49" s="19" t="s">
        <v>358</v>
      </c>
      <c r="C49" s="20"/>
      <c r="D49" s="88" t="str">
        <f>IF(ISBLANK($A49),"",INDEX(kluci!$A$1:$F$300,MATCH($A49,kluci!$A$1:$A$300,0),2))</f>
        <v>Sivák Jakub</v>
      </c>
      <c r="E49" s="89">
        <f>IF(ISBLANK($A49),"",INDEX(kluci!$A$1:$F$300,MATCH($A49,kluci!$A$1:$A$300,0),3))</f>
        <v>2007</v>
      </c>
      <c r="F49" s="89" t="str">
        <f>IF(ISBLANK($A49),"",INDEX(kluci!$A$1:$F$300,MATCH($A49,kluci!$A$1:$A$300,0),4))</f>
        <v>U15</v>
      </c>
      <c r="G49" s="88" t="str">
        <f>IF(ISBLANK($A49),"",INDEX(kluci!$A$1:$F$300,MATCH($A49,kluci!$A$1:$A$300,0),5))</f>
        <v>Hostinné Tatran</v>
      </c>
      <c r="H49" s="86" t="str">
        <f>IF(ISBLANK($A49),"",INDEX(kluci!$A$1:$F$300,MATCH($A49,kluci!$A$1:$A$300,0),6))</f>
        <v>HK</v>
      </c>
      <c r="I49" s="22"/>
      <c r="J49" s="23"/>
      <c r="K49" s="23"/>
      <c r="L49" s="23"/>
      <c r="M49" s="24"/>
      <c r="N49" s="25"/>
      <c r="O49" s="26"/>
      <c r="P49" s="27">
        <f t="shared" ref="P49:P61" si="1">SUM(I49:N49)-O49</f>
        <v>0</v>
      </c>
    </row>
    <row r="50" spans="1:16" x14ac:dyDescent="0.3">
      <c r="A50" s="9">
        <v>64858</v>
      </c>
      <c r="B50" s="19" t="s">
        <v>358</v>
      </c>
      <c r="C50" s="20"/>
      <c r="D50" s="88" t="str">
        <f>IF(ISBLANK($A50),"",INDEX(kluci!$A$1:$F$300,MATCH($A50,kluci!$A$1:$A$300,0),2))</f>
        <v>Krása Jakub</v>
      </c>
      <c r="E50" s="89">
        <f>IF(ISBLANK($A50),"",INDEX(kluci!$A$1:$F$300,MATCH($A50,kluci!$A$1:$A$300,0),3))</f>
        <v>2005</v>
      </c>
      <c r="F50" s="89" t="str">
        <f>IF(ISBLANK($A50),"",INDEX(kluci!$A$1:$F$300,MATCH($A50,kluci!$A$1:$A$300,0),4))</f>
        <v>U17</v>
      </c>
      <c r="G50" s="88" t="str">
        <f>IF(ISBLANK($A50),"",INDEX(kluci!$A$1:$F$300,MATCH($A50,kluci!$A$1:$A$300,0),5))</f>
        <v>Stěžery Sokol</v>
      </c>
      <c r="H50" s="86" t="str">
        <f>IF(ISBLANK($A50),"",INDEX(kluci!$A$1:$F$300,MATCH($A50,kluci!$A$1:$A$300,0),6))</f>
        <v>HK</v>
      </c>
      <c r="I50" s="22"/>
      <c r="J50" s="21"/>
      <c r="K50" s="21"/>
      <c r="L50" s="21"/>
      <c r="M50" s="28"/>
      <c r="N50" s="25"/>
      <c r="O50" s="29"/>
      <c r="P50" s="27">
        <f t="shared" si="1"/>
        <v>0</v>
      </c>
    </row>
    <row r="51" spans="1:16" x14ac:dyDescent="0.3">
      <c r="A51" s="9">
        <v>71230</v>
      </c>
      <c r="B51" s="19" t="s">
        <v>358</v>
      </c>
      <c r="C51" s="20"/>
      <c r="D51" s="88" t="str">
        <f>IF(ISBLANK($A51),"",INDEX(kluci!$A$1:$F$300,MATCH($A51,kluci!$A$1:$A$300,0),2))</f>
        <v>Mejtský David</v>
      </c>
      <c r="E51" s="89">
        <f>IF(ISBLANK($A51),"",INDEX(kluci!$A$1:$F$300,MATCH($A51,kluci!$A$1:$A$300,0),3))</f>
        <v>2009</v>
      </c>
      <c r="F51" s="89" t="str">
        <f>IF(ISBLANK($A51),"",INDEX(kluci!$A$1:$F$300,MATCH($A51,kluci!$A$1:$A$300,0),4))</f>
        <v>U13</v>
      </c>
      <c r="G51" s="88" t="str">
        <f>IF(ISBLANK($A51),"",INDEX(kluci!$A$1:$F$300,MATCH($A51,kluci!$A$1:$A$300,0),5))</f>
        <v>Kostelec nad Orlicí</v>
      </c>
      <c r="H51" s="86" t="str">
        <f>IF(ISBLANK($A51),"",INDEX(kluci!$A$1:$F$300,MATCH($A51,kluci!$A$1:$A$300,0),6))</f>
        <v>HK</v>
      </c>
      <c r="I51" s="22"/>
      <c r="J51" s="23"/>
      <c r="K51" s="23"/>
      <c r="L51" s="23"/>
      <c r="M51" s="24"/>
      <c r="N51" s="25"/>
      <c r="O51" s="26"/>
      <c r="P51" s="27">
        <f t="shared" si="1"/>
        <v>0</v>
      </c>
    </row>
    <row r="52" spans="1:16" x14ac:dyDescent="0.3">
      <c r="A52" s="9">
        <v>74596</v>
      </c>
      <c r="B52" s="19" t="s">
        <v>358</v>
      </c>
      <c r="C52" s="20"/>
      <c r="D52" s="88" t="str">
        <f>IF(ISBLANK($A52),"",INDEX(kluci!$A$1:$F$300,MATCH($A52,kluci!$A$1:$A$300,0),2))</f>
        <v>Michera Martin</v>
      </c>
      <c r="E52" s="89">
        <f>IF(ISBLANK($A52),"",INDEX(kluci!$A$1:$F$300,MATCH($A52,kluci!$A$1:$A$300,0),3))</f>
        <v>2003</v>
      </c>
      <c r="F52" s="89" t="str">
        <f>IF(ISBLANK($A52),"",INDEX(kluci!$A$1:$F$300,MATCH($A52,kluci!$A$1:$A$300,0),4))</f>
        <v>U19</v>
      </c>
      <c r="G52" s="88" t="str">
        <f>IF(ISBLANK($A52),"",INDEX(kluci!$A$1:$F$300,MATCH($A52,kluci!$A$1:$A$300,0),5))</f>
        <v>Vamberk Baník</v>
      </c>
      <c r="H52" s="86" t="str">
        <f>IF(ISBLANK($A52),"",INDEX(kluci!$A$1:$F$300,MATCH($A52,kluci!$A$1:$A$300,0),6))</f>
        <v>HK</v>
      </c>
      <c r="I52" s="22"/>
      <c r="J52" s="23"/>
      <c r="K52" s="23"/>
      <c r="L52" s="23"/>
      <c r="M52" s="24"/>
      <c r="N52" s="25"/>
      <c r="O52" s="26"/>
      <c r="P52" s="27">
        <f t="shared" si="1"/>
        <v>0</v>
      </c>
    </row>
    <row r="53" spans="1:16" x14ac:dyDescent="0.3">
      <c r="A53" s="9">
        <v>65454</v>
      </c>
      <c r="B53" s="19" t="s">
        <v>358</v>
      </c>
      <c r="C53" s="20"/>
      <c r="D53" s="88" t="str">
        <f>IF(ISBLANK($A53),"",INDEX(kluci!$A$1:$F$300,MATCH($A53,kluci!$A$1:$A$300,0),2))</f>
        <v>Petr Lukáš</v>
      </c>
      <c r="E53" s="89">
        <f>IF(ISBLANK($A53),"",INDEX(kluci!$A$1:$F$300,MATCH($A53,kluci!$A$1:$A$300,0),3))</f>
        <v>2006</v>
      </c>
      <c r="F53" s="89" t="str">
        <f>IF(ISBLANK($A53),"",INDEX(kluci!$A$1:$F$300,MATCH($A53,kluci!$A$1:$A$300,0),4))</f>
        <v>U17</v>
      </c>
      <c r="G53" s="88" t="str">
        <f>IF(ISBLANK($A53),"",INDEX(kluci!$A$1:$F$300,MATCH($A53,kluci!$A$1:$A$300,0),5))</f>
        <v>Kostelec nad Orlicí</v>
      </c>
      <c r="H53" s="86" t="str">
        <f>IF(ISBLANK($A53),"",INDEX(kluci!$A$1:$F$300,MATCH($A53,kluci!$A$1:$A$300,0),6))</f>
        <v>HK</v>
      </c>
      <c r="I53" s="22"/>
      <c r="J53" s="23"/>
      <c r="K53" s="23"/>
      <c r="L53" s="23"/>
      <c r="M53" s="24"/>
      <c r="N53" s="25"/>
      <c r="O53" s="26"/>
      <c r="P53" s="27">
        <f t="shared" si="1"/>
        <v>0</v>
      </c>
    </row>
    <row r="54" spans="1:16" x14ac:dyDescent="0.3">
      <c r="A54" s="9">
        <v>70174</v>
      </c>
      <c r="B54" s="19" t="s">
        <v>358</v>
      </c>
      <c r="C54" s="20"/>
      <c r="D54" s="88" t="str">
        <f>IF(ISBLANK($A54),"",INDEX(kluci!$A$1:$F$300,MATCH($A54,kluci!$A$1:$A$300,0),2))</f>
        <v>Dubský Filip</v>
      </c>
      <c r="E54" s="89">
        <f>IF(ISBLANK($A54),"",INDEX(kluci!$A$1:$F$300,MATCH($A54,kluci!$A$1:$A$300,0),3))</f>
        <v>2003</v>
      </c>
      <c r="F54" s="89" t="str">
        <f>IF(ISBLANK($A54),"",INDEX(kluci!$A$1:$F$300,MATCH($A54,kluci!$A$1:$A$300,0),4))</f>
        <v>U19</v>
      </c>
      <c r="G54" s="88" t="str">
        <f>IF(ISBLANK($A54),"",INDEX(kluci!$A$1:$F$300,MATCH($A54,kluci!$A$1:$A$300,0),5))</f>
        <v>Kostelec nad Orlicí</v>
      </c>
      <c r="H54" s="86" t="str">
        <f>IF(ISBLANK($A54),"",INDEX(kluci!$A$1:$F$300,MATCH($A54,kluci!$A$1:$A$300,0),6))</f>
        <v>HK</v>
      </c>
      <c r="I54" s="30"/>
      <c r="J54" s="21"/>
      <c r="K54" s="21"/>
      <c r="L54" s="21"/>
      <c r="M54" s="28"/>
      <c r="N54" s="25"/>
      <c r="O54" s="29"/>
      <c r="P54" s="27">
        <f t="shared" si="1"/>
        <v>0</v>
      </c>
    </row>
    <row r="55" spans="1:16" x14ac:dyDescent="0.3">
      <c r="A55" s="9">
        <v>58496</v>
      </c>
      <c r="B55" s="19" t="s">
        <v>358</v>
      </c>
      <c r="C55" s="20"/>
      <c r="D55" s="88" t="str">
        <f>IF(ISBLANK($A55),"",INDEX(kluci!$A$1:$F$300,MATCH($A55,kluci!$A$1:$A$300,0),2))</f>
        <v>Michl Jakub</v>
      </c>
      <c r="E55" s="89">
        <f>IF(ISBLANK($A55),"",INDEX(kluci!$A$1:$F$300,MATCH($A55,kluci!$A$1:$A$300,0),3))</f>
        <v>2003</v>
      </c>
      <c r="F55" s="89" t="str">
        <f>IF(ISBLANK($A55),"",INDEX(kluci!$A$1:$F$300,MATCH($A55,kluci!$A$1:$A$300,0),4))</f>
        <v>U19</v>
      </c>
      <c r="G55" s="88" t="str">
        <f>IF(ISBLANK($A55),"",INDEX(kluci!$A$1:$F$300,MATCH($A55,kluci!$A$1:$A$300,0),5))</f>
        <v>Dobré SK</v>
      </c>
      <c r="H55" s="86" t="str">
        <f>IF(ISBLANK($A55),"",INDEX(kluci!$A$1:$F$300,MATCH($A55,kluci!$A$1:$A$300,0),6))</f>
        <v>HK</v>
      </c>
      <c r="I55" s="22"/>
      <c r="J55" s="23"/>
      <c r="K55" s="23"/>
      <c r="L55" s="23"/>
      <c r="M55" s="24"/>
      <c r="N55" s="25"/>
      <c r="O55" s="26"/>
      <c r="P55" s="27">
        <f t="shared" si="1"/>
        <v>0</v>
      </c>
    </row>
    <row r="56" spans="1:16" x14ac:dyDescent="0.3">
      <c r="A56" s="9">
        <v>74126</v>
      </c>
      <c r="B56" s="19" t="s">
        <v>358</v>
      </c>
      <c r="C56" s="20"/>
      <c r="D56" s="88" t="str">
        <f>IF(ISBLANK($A56),"",INDEX(kluci!$A$1:$F$300,MATCH($A56,kluci!$A$1:$A$300,0),2))</f>
        <v>Kočica Michal</v>
      </c>
      <c r="E56" s="89">
        <f>IF(ISBLANK($A56),"",INDEX(kluci!$A$1:$F$300,MATCH($A56,kluci!$A$1:$A$300,0),3))</f>
        <v>2005</v>
      </c>
      <c r="F56" s="89" t="str">
        <f>IF(ISBLANK($A56),"",INDEX(kluci!$A$1:$F$300,MATCH($A56,kluci!$A$1:$A$300,0),4))</f>
        <v>U17</v>
      </c>
      <c r="G56" s="88" t="str">
        <f>IF(ISBLANK($A56),"",INDEX(kluci!$A$1:$F$300,MATCH($A56,kluci!$A$1:$A$300,0),5))</f>
        <v>Jaroměř Jiskra</v>
      </c>
      <c r="H56" s="86" t="str">
        <f>IF(ISBLANK($A56),"",INDEX(kluci!$A$1:$F$300,MATCH($A56,kluci!$A$1:$A$300,0),6))</f>
        <v>HK</v>
      </c>
      <c r="I56" s="22"/>
      <c r="J56" s="23"/>
      <c r="K56" s="23"/>
      <c r="L56" s="23"/>
      <c r="M56" s="24"/>
      <c r="N56" s="25"/>
      <c r="O56" s="26"/>
      <c r="P56" s="27">
        <f t="shared" si="1"/>
        <v>0</v>
      </c>
    </row>
    <row r="57" spans="1:16" x14ac:dyDescent="0.3">
      <c r="A57" s="9">
        <v>73680</v>
      </c>
      <c r="B57" s="19" t="s">
        <v>358</v>
      </c>
      <c r="C57" s="20"/>
      <c r="D57" s="88" t="str">
        <f>IF(ISBLANK($A57),"",INDEX(kluci!$A$1:$F$300,MATCH($A57,kluci!$A$1:$A$300,0),2))</f>
        <v>Novotný Michal</v>
      </c>
      <c r="E57" s="89">
        <f>IF(ISBLANK($A57),"",INDEX(kluci!$A$1:$F$300,MATCH($A57,kluci!$A$1:$A$300,0),3))</f>
        <v>2005</v>
      </c>
      <c r="F57" s="89" t="str">
        <f>IF(ISBLANK($A57),"",INDEX(kluci!$A$1:$F$300,MATCH($A57,kluci!$A$1:$A$300,0),4))</f>
        <v>U17</v>
      </c>
      <c r="G57" s="88" t="str">
        <f>IF(ISBLANK($A57),"",INDEX(kluci!$A$1:$F$300,MATCH($A57,kluci!$A$1:$A$300,0),5))</f>
        <v>Josefov Sokol</v>
      </c>
      <c r="H57" s="86" t="str">
        <f>IF(ISBLANK($A57),"",INDEX(kluci!$A$1:$F$300,MATCH($A57,kluci!$A$1:$A$300,0),6))</f>
        <v>HK</v>
      </c>
      <c r="I57" s="22"/>
      <c r="J57" s="23"/>
      <c r="K57" s="23"/>
      <c r="L57" s="23"/>
      <c r="M57" s="24"/>
      <c r="N57" s="25"/>
      <c r="O57" s="26"/>
      <c r="P57" s="27">
        <f t="shared" si="1"/>
        <v>0</v>
      </c>
    </row>
    <row r="58" spans="1:16" x14ac:dyDescent="0.3">
      <c r="A58" s="9">
        <v>79134</v>
      </c>
      <c r="B58" s="19" t="s">
        <v>358</v>
      </c>
      <c r="C58" s="20"/>
      <c r="D58" s="88" t="str">
        <f>IF(ISBLANK($A58),"",INDEX(kluci!$A$1:$F$300,MATCH($A58,kluci!$A$1:$A$300,0),2))</f>
        <v>Klouček Jan</v>
      </c>
      <c r="E58" s="89">
        <f>IF(ISBLANK($A58),"",INDEX(kluci!$A$1:$F$300,MATCH($A58,kluci!$A$1:$A$300,0),3))</f>
        <v>2005</v>
      </c>
      <c r="F58" s="89" t="str">
        <f>IF(ISBLANK($A58),"",INDEX(kluci!$A$1:$F$300,MATCH($A58,kluci!$A$1:$A$300,0),4))</f>
        <v>U17</v>
      </c>
      <c r="G58" s="88" t="str">
        <f>IF(ISBLANK($A58),"",INDEX(kluci!$A$1:$F$300,MATCH($A58,kluci!$A$1:$A$300,0),5))</f>
        <v>Holice Jiskra</v>
      </c>
      <c r="H58" s="86" t="str">
        <f>IF(ISBLANK($A58),"",INDEX(kluci!$A$1:$F$300,MATCH($A58,kluci!$A$1:$A$300,0),6))</f>
        <v>PA</v>
      </c>
      <c r="I58" s="22"/>
      <c r="J58" s="23"/>
      <c r="K58" s="23"/>
      <c r="L58" s="23"/>
      <c r="M58" s="24"/>
      <c r="N58" s="25"/>
      <c r="O58" s="26"/>
      <c r="P58" s="27">
        <f t="shared" si="1"/>
        <v>0</v>
      </c>
    </row>
    <row r="59" spans="1:16" x14ac:dyDescent="0.3">
      <c r="A59" s="9">
        <v>66977</v>
      </c>
      <c r="B59" s="19" t="s">
        <v>358</v>
      </c>
      <c r="C59" s="20"/>
      <c r="D59" s="88" t="str">
        <f>IF(ISBLANK($A59),"",INDEX(kluci!$A$1:$F$300,MATCH($A59,kluci!$A$1:$A$300,0),2))</f>
        <v>Vencl Filip</v>
      </c>
      <c r="E59" s="89">
        <f>IF(ISBLANK($A59),"",INDEX(kluci!$A$1:$F$300,MATCH($A59,kluci!$A$1:$A$300,0),3))</f>
        <v>2003</v>
      </c>
      <c r="F59" s="89" t="str">
        <f>IF(ISBLANK($A59),"",INDEX(kluci!$A$1:$F$300,MATCH($A59,kluci!$A$1:$A$300,0),4))</f>
        <v>U19</v>
      </c>
      <c r="G59" s="88" t="str">
        <f>IF(ISBLANK($A59),"",INDEX(kluci!$A$1:$F$300,MATCH($A59,kluci!$A$1:$A$300,0),5))</f>
        <v>Ústí nad Orlicí TTC</v>
      </c>
      <c r="H59" s="86" t="str">
        <f>IF(ISBLANK($A59),"",INDEX(kluci!$A$1:$F$300,MATCH($A59,kluci!$A$1:$A$300,0),6))</f>
        <v>PA</v>
      </c>
      <c r="I59" s="22"/>
      <c r="J59" s="23"/>
      <c r="K59" s="23"/>
      <c r="L59" s="23"/>
      <c r="M59" s="24"/>
      <c r="N59" s="25"/>
      <c r="O59" s="26"/>
      <c r="P59" s="27">
        <f t="shared" si="1"/>
        <v>0</v>
      </c>
    </row>
    <row r="60" spans="1:16" x14ac:dyDescent="0.3">
      <c r="A60" s="9">
        <v>71057</v>
      </c>
      <c r="B60" s="19" t="s">
        <v>358</v>
      </c>
      <c r="C60" s="20"/>
      <c r="D60" s="88" t="str">
        <f>IF(ISBLANK($A60),"",INDEX(kluci!$A$1:$F$300,MATCH($A60,kluci!$A$1:$A$300,0),2))</f>
        <v>Vejroch Jiří</v>
      </c>
      <c r="E60" s="89">
        <f>IF(ISBLANK($A60),"",INDEX(kluci!$A$1:$F$300,MATCH($A60,kluci!$A$1:$A$300,0),3))</f>
        <v>2008</v>
      </c>
      <c r="F60" s="89" t="str">
        <f>IF(ISBLANK($A60),"",INDEX(kluci!$A$1:$F$300,MATCH($A60,kluci!$A$1:$A$300,0),4))</f>
        <v>U15</v>
      </c>
      <c r="G60" s="88" t="str">
        <f>IF(ISBLANK($A60),"",INDEX(kluci!$A$1:$F$300,MATCH($A60,kluci!$A$1:$A$300,0),5))</f>
        <v>Jaroměř Jiskra</v>
      </c>
      <c r="H60" s="86" t="str">
        <f>IF(ISBLANK($A60),"",INDEX(kluci!$A$1:$F$300,MATCH($A60,kluci!$A$1:$A$300,0),6))</f>
        <v>HK</v>
      </c>
      <c r="I60" s="22"/>
      <c r="J60" s="23"/>
      <c r="K60" s="23"/>
      <c r="L60" s="23"/>
      <c r="M60" s="24"/>
      <c r="N60" s="25"/>
      <c r="O60" s="26"/>
      <c r="P60" s="27">
        <f t="shared" si="1"/>
        <v>0</v>
      </c>
    </row>
    <row r="61" spans="1:16" x14ac:dyDescent="0.3">
      <c r="A61" s="9">
        <v>65405</v>
      </c>
      <c r="B61" s="19" t="s">
        <v>358</v>
      </c>
      <c r="C61" s="20"/>
      <c r="D61" s="88" t="str">
        <f>IF(ISBLANK($A61),"",INDEX(kluci!$A$1:$F$300,MATCH($A61,kluci!$A$1:$A$300,0),2))</f>
        <v>Zavacký Vojtěch</v>
      </c>
      <c r="E61" s="89">
        <f>IF(ISBLANK($A61),"",INDEX(kluci!$A$1:$F$300,MATCH($A61,kluci!$A$1:$A$300,0),3))</f>
        <v>2006</v>
      </c>
      <c r="F61" s="89" t="str">
        <f>IF(ISBLANK($A61),"",INDEX(kluci!$A$1:$F$300,MATCH($A61,kluci!$A$1:$A$300,0),4))</f>
        <v>U17</v>
      </c>
      <c r="G61" s="88" t="str">
        <f>IF(ISBLANK($A61),"",INDEX(kluci!$A$1:$F$300,MATCH($A61,kluci!$A$1:$A$300,0),5))</f>
        <v>Kostelec nad Orlicí</v>
      </c>
      <c r="H61" s="86" t="str">
        <f>IF(ISBLANK($A61),"",INDEX(kluci!$A$1:$F$300,MATCH($A61,kluci!$A$1:$A$300,0),6))</f>
        <v>HK</v>
      </c>
      <c r="I61" s="22"/>
      <c r="J61" s="23"/>
      <c r="K61" s="23"/>
      <c r="L61" s="23"/>
      <c r="M61" s="24"/>
      <c r="N61" s="25"/>
      <c r="O61" s="26"/>
      <c r="P61" s="27">
        <f t="shared" si="1"/>
        <v>0</v>
      </c>
    </row>
    <row r="62" spans="1:16" x14ac:dyDescent="0.3">
      <c r="A62" s="9">
        <v>63128</v>
      </c>
      <c r="B62" s="19" t="s">
        <v>358</v>
      </c>
      <c r="C62" s="20"/>
      <c r="D62" s="88" t="str">
        <f>IF(ISBLANK($A62),"",INDEX(kluci!$A$1:$F$300,MATCH($A62,kluci!$A$1:$A$300,0),2))</f>
        <v>Hlavsa Alexander</v>
      </c>
      <c r="E62" s="89">
        <f>IF(ISBLANK($A62),"",INDEX(kluci!$A$1:$F$300,MATCH($A62,kluci!$A$1:$A$300,0),3))</f>
        <v>2004</v>
      </c>
      <c r="F62" s="89" t="str">
        <f>IF(ISBLANK($A62),"",INDEX(kluci!$A$1:$F$300,MATCH($A62,kluci!$A$1:$A$300,0),4))</f>
        <v>U19</v>
      </c>
      <c r="G62" s="88" t="str">
        <f>IF(ISBLANK($A62),"",INDEX(kluci!$A$1:$F$300,MATCH($A62,kluci!$A$1:$A$300,0),5))</f>
        <v>Ústí nad Orlicí TTC</v>
      </c>
      <c r="H62" s="86" t="str">
        <f>IF(ISBLANK($A62),"",INDEX(kluci!$A$1:$F$300,MATCH($A62,kluci!$A$1:$A$300,0),6))</f>
        <v>PA</v>
      </c>
      <c r="I62" s="22"/>
      <c r="J62" s="23"/>
      <c r="K62" s="23"/>
      <c r="L62" s="23"/>
      <c r="M62" s="24"/>
      <c r="N62" s="27"/>
      <c r="O62" s="26"/>
      <c r="P62" s="27">
        <f t="shared" ref="P62:P64" si="2">SUM(I62:N62)-O62</f>
        <v>0</v>
      </c>
    </row>
    <row r="63" spans="1:16" x14ac:dyDescent="0.3">
      <c r="A63" s="9">
        <v>63817</v>
      </c>
      <c r="B63" s="19" t="s">
        <v>358</v>
      </c>
      <c r="C63" s="20"/>
      <c r="D63" s="88" t="str">
        <f>IF(ISBLANK($A63),"",INDEX(kluci!$A$1:$F$300,MATCH($A63,kluci!$A$1:$A$300,0),2))</f>
        <v>Hejna Vítek</v>
      </c>
      <c r="E63" s="89">
        <f>IF(ISBLANK($A63),"",INDEX(kluci!$A$1:$F$300,MATCH($A63,kluci!$A$1:$A$300,0),3))</f>
        <v>2003</v>
      </c>
      <c r="F63" s="89" t="str">
        <f>IF(ISBLANK($A63),"",INDEX(kluci!$A$1:$F$300,MATCH($A63,kluci!$A$1:$A$300,0),4))</f>
        <v>U19</v>
      </c>
      <c r="G63" s="88" t="str">
        <f>IF(ISBLANK($A63),"",INDEX(kluci!$A$1:$F$300,MATCH($A63,kluci!$A$1:$A$300,0),5))</f>
        <v>Rtyně v Podkr.</v>
      </c>
      <c r="H63" s="86" t="str">
        <f>IF(ISBLANK($A63),"",INDEX(kluci!$A$1:$F$300,MATCH($A63,kluci!$A$1:$A$300,0),6))</f>
        <v>HK</v>
      </c>
      <c r="I63" s="22"/>
      <c r="J63" s="23"/>
      <c r="K63" s="23"/>
      <c r="L63" s="23"/>
      <c r="M63" s="24"/>
      <c r="N63" s="27"/>
      <c r="O63" s="26"/>
      <c r="P63" s="27">
        <f t="shared" si="2"/>
        <v>0</v>
      </c>
    </row>
    <row r="64" spans="1:16" x14ac:dyDescent="0.3">
      <c r="A64" s="9">
        <v>66975</v>
      </c>
      <c r="B64" s="19" t="s">
        <v>358</v>
      </c>
      <c r="C64" s="20"/>
      <c r="D64" s="88" t="str">
        <f>IF(ISBLANK($A64),"",INDEX(kluci!$A$1:$F$300,MATCH($A64,kluci!$A$1:$A$300,0),2))</f>
        <v>Kaplan Jakub</v>
      </c>
      <c r="E64" s="89">
        <f>IF(ISBLANK($A64),"",INDEX(kluci!$A$1:$F$300,MATCH($A64,kluci!$A$1:$A$300,0),3))</f>
        <v>2005</v>
      </c>
      <c r="F64" s="89" t="str">
        <f>IF(ISBLANK($A64),"",INDEX(kluci!$A$1:$F$300,MATCH($A64,kluci!$A$1:$A$300,0),4))</f>
        <v>U17</v>
      </c>
      <c r="G64" s="88" t="str">
        <f>IF(ISBLANK($A64),"",INDEX(kluci!$A$1:$F$300,MATCH($A64,kluci!$A$1:$A$300,0),5))</f>
        <v>Ústí nad Orlicí TTC</v>
      </c>
      <c r="H64" s="86" t="str">
        <f>IF(ISBLANK($A64),"",INDEX(kluci!$A$1:$F$300,MATCH($A64,kluci!$A$1:$A$300,0),6))</f>
        <v>PA</v>
      </c>
      <c r="I64" s="22"/>
      <c r="J64" s="23"/>
      <c r="K64" s="23"/>
      <c r="L64" s="23"/>
      <c r="M64" s="24"/>
      <c r="N64" s="27"/>
      <c r="O64" s="26"/>
      <c r="P64" s="27">
        <f t="shared" si="2"/>
        <v>0</v>
      </c>
    </row>
    <row r="65" spans="1:16" x14ac:dyDescent="0.3">
      <c r="A65" s="9">
        <v>73657</v>
      </c>
      <c r="B65" s="19" t="s">
        <v>358</v>
      </c>
      <c r="C65" s="20"/>
      <c r="D65" s="88" t="str">
        <f>IF(ISBLANK($A65),"",INDEX(kluci!$A$1:$F$300,MATCH($A65,kluci!$A$1:$A$300,0),2))</f>
        <v>Mazáč Robin</v>
      </c>
      <c r="E65" s="89">
        <f>IF(ISBLANK($A65),"",INDEX(kluci!$A$1:$F$300,MATCH($A65,kluci!$A$1:$A$300,0),3))</f>
        <v>2005</v>
      </c>
      <c r="F65" s="89" t="str">
        <f>IF(ISBLANK($A65),"",INDEX(kluci!$A$1:$F$300,MATCH($A65,kluci!$A$1:$A$300,0),4))</f>
        <v>U17</v>
      </c>
      <c r="G65" s="88" t="str">
        <f>IF(ISBLANK($A65),"",INDEX(kluci!$A$1:$F$300,MATCH($A65,kluci!$A$1:$A$300,0),5))</f>
        <v>Záhornice KPST</v>
      </c>
      <c r="H65" s="86" t="str">
        <f>IF(ISBLANK($A65),"",INDEX(kluci!$A$1:$F$300,MATCH($A65,kluci!$A$1:$A$300,0),6))</f>
        <v>HK</v>
      </c>
      <c r="I65" s="22"/>
      <c r="J65" s="23"/>
      <c r="K65" s="23"/>
      <c r="L65" s="23"/>
      <c r="M65" s="24"/>
      <c r="N65" s="27"/>
      <c r="O65" s="26"/>
      <c r="P65" s="27">
        <f t="shared" ref="P65:P66" si="3">SUM(I65:N65)-O65</f>
        <v>0</v>
      </c>
    </row>
    <row r="66" spans="1:16" x14ac:dyDescent="0.3">
      <c r="A66" s="9">
        <v>65509</v>
      </c>
      <c r="B66" s="19" t="s">
        <v>358</v>
      </c>
      <c r="C66" s="20"/>
      <c r="D66" s="88" t="str">
        <f>IF(ISBLANK($A66),"",INDEX(kluci!$A$1:$F$300,MATCH($A66,kluci!$A$1:$A$300,0),2))</f>
        <v>Růžička Vít</v>
      </c>
      <c r="E66" s="89">
        <f>IF(ISBLANK($A66),"",INDEX(kluci!$A$1:$F$300,MATCH($A66,kluci!$A$1:$A$300,0),3))</f>
        <v>2003</v>
      </c>
      <c r="F66" s="89" t="str">
        <f>IF(ISBLANK($A66),"",INDEX(kluci!$A$1:$F$300,MATCH($A66,kluci!$A$1:$A$300,0),4))</f>
        <v>U19</v>
      </c>
      <c r="G66" s="88" t="str">
        <f>IF(ISBLANK($A66),"",INDEX(kluci!$A$1:$F$300,MATCH($A66,kluci!$A$1:$A$300,0),5))</f>
        <v>Záhornice KPST</v>
      </c>
      <c r="H66" s="86" t="str">
        <f>IF(ISBLANK($A66),"",INDEX(kluci!$A$1:$F$300,MATCH($A66,kluci!$A$1:$A$300,0),6))</f>
        <v>HK</v>
      </c>
      <c r="I66" s="22"/>
      <c r="J66" s="23"/>
      <c r="K66" s="23"/>
      <c r="L66" s="23"/>
      <c r="M66" s="24"/>
      <c r="N66" s="27"/>
      <c r="O66" s="26"/>
      <c r="P66" s="27">
        <f t="shared" si="3"/>
        <v>0</v>
      </c>
    </row>
    <row r="67" spans="1:16" x14ac:dyDescent="0.3">
      <c r="A67" s="9">
        <v>61600</v>
      </c>
      <c r="B67" s="19" t="s">
        <v>358</v>
      </c>
      <c r="C67" s="20"/>
      <c r="D67" s="88" t="str">
        <f>IF(ISBLANK($A67),"",INDEX(kluci!$A$1:$F$300,MATCH($A67,kluci!$A$1:$A$300,0),2))</f>
        <v>Dostál Lukáš</v>
      </c>
      <c r="E67" s="89">
        <f>IF(ISBLANK($A67),"",INDEX(kluci!$A$1:$F$300,MATCH($A67,kluci!$A$1:$A$300,0),3))</f>
        <v>2005</v>
      </c>
      <c r="F67" s="89" t="str">
        <f>IF(ISBLANK($A67),"",INDEX(kluci!$A$1:$F$300,MATCH($A67,kluci!$A$1:$A$300,0),4))</f>
        <v>U17</v>
      </c>
      <c r="G67" s="88" t="str">
        <f>IF(ISBLANK($A67),"",INDEX(kluci!$A$1:$F$300,MATCH($A67,kluci!$A$1:$A$300,0),5))</f>
        <v>Horka</v>
      </c>
      <c r="H67" s="86" t="str">
        <f>IF(ISBLANK($A67),"",INDEX(kluci!$A$1:$F$300,MATCH($A67,kluci!$A$1:$A$300,0),6))</f>
        <v>PA</v>
      </c>
      <c r="I67" s="22"/>
      <c r="J67" s="23"/>
      <c r="K67" s="23"/>
      <c r="L67" s="23"/>
      <c r="M67" s="24"/>
      <c r="N67" s="27"/>
      <c r="O67" s="26"/>
      <c r="P67" s="27">
        <v>0</v>
      </c>
    </row>
    <row r="68" spans="1:16" x14ac:dyDescent="0.3">
      <c r="A68" s="9">
        <v>70556</v>
      </c>
      <c r="B68" s="19" t="s">
        <v>358</v>
      </c>
      <c r="C68" s="20"/>
      <c r="D68" s="88" t="str">
        <f>IF(ISBLANK($A68),"",INDEX(kluci!$A$1:$F$300,MATCH($A68,kluci!$A$1:$A$300,0),2))</f>
        <v>Černý Adam</v>
      </c>
      <c r="E68" s="89">
        <f>IF(ISBLANK($A68),"",INDEX(kluci!$A$1:$F$300,MATCH($A68,kluci!$A$1:$A$300,0),3))</f>
        <v>2003</v>
      </c>
      <c r="F68" s="89" t="str">
        <f>IF(ISBLANK($A68),"",INDEX(kluci!$A$1:$F$300,MATCH($A68,kluci!$A$1:$A$300,0),4))</f>
        <v>U19</v>
      </c>
      <c r="G68" s="88" t="str">
        <f>IF(ISBLANK($A68),"",INDEX(kluci!$A$1:$F$300,MATCH($A68,kluci!$A$1:$A$300,0),5))</f>
        <v>Rosice nad Labem</v>
      </c>
      <c r="H68" s="86" t="str">
        <f>IF(ISBLANK($A68),"",INDEX(kluci!$A$1:$F$300,MATCH($A68,kluci!$A$1:$A$300,0),6))</f>
        <v>PA</v>
      </c>
      <c r="I68" s="30"/>
      <c r="J68" s="21"/>
      <c r="K68" s="21"/>
      <c r="L68" s="21"/>
      <c r="M68" s="28"/>
      <c r="N68" s="31"/>
      <c r="O68" s="29"/>
      <c r="P68" s="27">
        <f>SUM(I68:N68)-O68</f>
        <v>0</v>
      </c>
    </row>
    <row r="69" spans="1:16" x14ac:dyDescent="0.3">
      <c r="A69" s="9">
        <v>63481</v>
      </c>
      <c r="B69" s="19" t="s">
        <v>358</v>
      </c>
      <c r="C69" s="20"/>
      <c r="D69" s="88" t="str">
        <f>IF(ISBLANK($A69),"",INDEX(kluci!$A$1:$F$300,MATCH($A69,kluci!$A$1:$A$300,0),2))</f>
        <v>Macl Marek</v>
      </c>
      <c r="E69" s="89">
        <f>IF(ISBLANK($A69),"",INDEX(kluci!$A$1:$F$300,MATCH($A69,kluci!$A$1:$A$300,0),3))</f>
        <v>2005</v>
      </c>
      <c r="F69" s="89" t="str">
        <f>IF(ISBLANK($A69),"",INDEX(kluci!$A$1:$F$300,MATCH($A69,kluci!$A$1:$A$300,0),4))</f>
        <v>U17</v>
      </c>
      <c r="G69" s="88" t="str">
        <f>IF(ISBLANK($A69),"",INDEX(kluci!$A$1:$F$300,MATCH($A69,kluci!$A$1:$A$300,0),5))</f>
        <v>Trutnov Loko</v>
      </c>
      <c r="H69" s="86" t="str">
        <f>IF(ISBLANK($A69),"",INDEX(kluci!$A$1:$F$300,MATCH($A69,kluci!$A$1:$A$300,0),6))</f>
        <v>HK</v>
      </c>
      <c r="I69" s="30"/>
      <c r="J69" s="21"/>
      <c r="K69" s="21"/>
      <c r="L69" s="21"/>
      <c r="M69" s="28"/>
      <c r="N69" s="31"/>
      <c r="O69" s="29"/>
      <c r="P69" s="27">
        <f>SUM(I69:N69)-O69</f>
        <v>0</v>
      </c>
    </row>
    <row r="71" spans="1:16" x14ac:dyDescent="0.3">
      <c r="D71" s="104"/>
      <c r="E71" s="104"/>
    </row>
    <row r="72" spans="1:16" x14ac:dyDescent="0.3">
      <c r="D72" s="104"/>
      <c r="E72" s="104"/>
    </row>
    <row r="74" spans="1:16" x14ac:dyDescent="0.3">
      <c r="D74" s="35"/>
      <c r="E74" s="36"/>
      <c r="F74" s="36"/>
      <c r="G74" s="35"/>
    </row>
  </sheetData>
  <sheetProtection autoFilter="0"/>
  <autoFilter ref="B3:H4"/>
  <sortState ref="C5:P61">
    <sortCondition descending="1" ref="P5:P61"/>
    <sortCondition descending="1" ref="O5:O61"/>
  </sortState>
  <mergeCells count="14">
    <mergeCell ref="L1:P2"/>
    <mergeCell ref="G1:K2"/>
    <mergeCell ref="D71:E71"/>
    <mergeCell ref="D72:E72"/>
    <mergeCell ref="P3:P4"/>
    <mergeCell ref="G3:G4"/>
    <mergeCell ref="O3:O4"/>
    <mergeCell ref="E3:E4"/>
    <mergeCell ref="D3:D4"/>
    <mergeCell ref="B3:B4"/>
    <mergeCell ref="H3:H4"/>
    <mergeCell ref="F3:F4"/>
    <mergeCell ref="D1:F2"/>
    <mergeCell ref="B1:C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85" workbookViewId="0">
      <selection activeCell="I27" sqref="I27"/>
    </sheetView>
  </sheetViews>
  <sheetFormatPr defaultColWidth="9.109375" defaultRowHeight="15.6" x14ac:dyDescent="0.3"/>
  <cols>
    <col min="1" max="1" width="9.109375" style="9" customWidth="1"/>
    <col min="2" max="2" width="7.88671875" style="32" customWidth="1"/>
    <col min="3" max="3" width="6.77734375" style="46" bestFit="1" customWidth="1"/>
    <col min="4" max="4" width="19.6640625" style="47" bestFit="1" customWidth="1"/>
    <col min="5" max="5" width="7.5546875" style="32" bestFit="1" customWidth="1"/>
    <col min="6" max="6" width="10" style="90" bestFit="1" customWidth="1"/>
    <col min="7" max="7" width="24.44140625" style="47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0" t="s">
        <v>329</v>
      </c>
      <c r="C1" s="100"/>
      <c r="D1" s="100" t="s">
        <v>331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s="34" customFormat="1" ht="14.4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/>
      <c r="J3" s="39"/>
      <c r="K3" s="39"/>
      <c r="L3" s="39"/>
      <c r="M3" s="40"/>
      <c r="N3" s="41"/>
      <c r="O3" s="109" t="s">
        <v>18</v>
      </c>
      <c r="P3" s="111" t="s">
        <v>19</v>
      </c>
    </row>
    <row r="4" spans="1:16" s="34" customFormat="1" ht="14.4" x14ac:dyDescent="0.3">
      <c r="B4" s="114"/>
      <c r="C4" s="42" t="s">
        <v>140</v>
      </c>
      <c r="D4" s="116"/>
      <c r="E4" s="116"/>
      <c r="F4" s="116"/>
      <c r="G4" s="116"/>
      <c r="H4" s="118"/>
      <c r="I4" s="43"/>
      <c r="J4" s="44"/>
      <c r="K4" s="44"/>
      <c r="L4" s="44"/>
      <c r="M4" s="44"/>
      <c r="N4" s="45"/>
      <c r="O4" s="110"/>
      <c r="P4" s="112"/>
    </row>
    <row r="5" spans="1:16" x14ac:dyDescent="0.3">
      <c r="A5" s="9">
        <v>62324</v>
      </c>
      <c r="B5" s="19" t="s">
        <v>3</v>
      </c>
      <c r="C5" s="20"/>
      <c r="D5" s="84" t="str">
        <f>IF(ISBLANK($A5),"",INDEX(holky!$A$1:$F$120,MATCH($A5,holky!$A$1:$A$120,0),2))</f>
        <v>Koďousková Eliška</v>
      </c>
      <c r="E5" s="85">
        <f>IF(ISBLANK($A5),"",INDEX(holky!$A$1:$F$120,MATCH($A5,holky!$A$1:$A$120,0),3))</f>
        <v>2003</v>
      </c>
      <c r="F5" s="85" t="str">
        <f>IF(ISBLANK($A5),"",INDEX(holky!$A$1:$F$120,MATCH($A5,holky!$A$1:$A$120,0),4))</f>
        <v>U19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4"/>
      <c r="N5" s="25"/>
      <c r="O5" s="26"/>
      <c r="P5" s="27">
        <f>SUM(I5:N5)-O5</f>
        <v>0</v>
      </c>
    </row>
    <row r="6" spans="1:16" x14ac:dyDescent="0.3">
      <c r="A6" s="9">
        <v>64860</v>
      </c>
      <c r="B6" s="19" t="s">
        <v>4</v>
      </c>
      <c r="C6" s="20"/>
      <c r="D6" s="84" t="str">
        <f>IF(ISBLANK($A6),"",INDEX(holky!$A$1:$F$120,MATCH($A6,holky!$A$1:$A$120,0),2))</f>
        <v>Zoubková Adéla</v>
      </c>
      <c r="E6" s="85">
        <f>IF(ISBLANK($A6),"",INDEX(holky!$A$1:$F$120,MATCH($A6,holky!$A$1:$A$120,0),3))</f>
        <v>2006</v>
      </c>
      <c r="F6" s="85" t="str">
        <f>IF(ISBLANK($A6),"",INDEX(holky!$A$1:$F$120,MATCH($A6,holky!$A$1:$A$120,0),4))</f>
        <v>U17</v>
      </c>
      <c r="G6" s="84" t="str">
        <f>IF(ISBLANK($A6),"",INDEX(holky!$A$1:$F$120,MATCH($A6,holky!$A$1:$A$120,0),5))</f>
        <v>TJ Sokol PP H. Králové 2</v>
      </c>
      <c r="H6" s="87" t="str">
        <f>IF(ISBLANK($A6),"",INDEX(holky!$A$1:$F$120,MATCH($A6,holky!$A$1:$A$120,0),6))</f>
        <v>HK</v>
      </c>
      <c r="I6" s="22"/>
      <c r="J6" s="23"/>
      <c r="K6" s="23"/>
      <c r="L6" s="23"/>
      <c r="M6" s="24"/>
      <c r="N6" s="25"/>
      <c r="O6" s="26"/>
      <c r="P6" s="27">
        <f t="shared" ref="P6:P31" si="0">SUM(I6:N6)-O6</f>
        <v>0</v>
      </c>
    </row>
    <row r="7" spans="1:16" x14ac:dyDescent="0.3">
      <c r="A7" s="9">
        <v>65264</v>
      </c>
      <c r="B7" s="19" t="s">
        <v>352</v>
      </c>
      <c r="C7" s="20"/>
      <c r="D7" s="84" t="str">
        <f>IF(ISBLANK($A7),"",INDEX(holky!$A$1:$F$120,MATCH($A7,holky!$A$1:$A$120,0),2))</f>
        <v>Bayerová Anežka</v>
      </c>
      <c r="E7" s="85">
        <f>IF(ISBLANK($A7),"",INDEX(holky!$A$1:$F$120,MATCH($A7,holky!$A$1:$A$120,0),3))</f>
        <v>2003</v>
      </c>
      <c r="F7" s="85" t="str">
        <f>IF(ISBLANK($A7),"",INDEX(holky!$A$1:$F$120,MATCH($A7,holky!$A$1:$A$120,0),4))</f>
        <v>U19</v>
      </c>
      <c r="G7" s="84" t="str">
        <f>IF(ISBLANK($A7),"",INDEX(holky!$A$1:$F$120,MATCH($A7,holky!$A$1:$A$120,0),5))</f>
        <v>Pardubice Tesla</v>
      </c>
      <c r="H7" s="87" t="str">
        <f>IF(ISBLANK($A7),"",INDEX(holky!$A$1:$F$120,MATCH($A7,holky!$A$1:$A$120,0),6))</f>
        <v>PA</v>
      </c>
      <c r="I7" s="22"/>
      <c r="J7" s="23"/>
      <c r="K7" s="23"/>
      <c r="L7" s="23"/>
      <c r="M7" s="24"/>
      <c r="N7" s="25"/>
      <c r="O7" s="26"/>
      <c r="P7" s="27">
        <f t="shared" ref="P7:P12" si="1">SUM(I7:N7)-O7</f>
        <v>0</v>
      </c>
    </row>
    <row r="8" spans="1:16" x14ac:dyDescent="0.3">
      <c r="A8" s="9">
        <v>64894</v>
      </c>
      <c r="B8" s="19" t="s">
        <v>352</v>
      </c>
      <c r="C8" s="20"/>
      <c r="D8" s="84" t="str">
        <f>IF(ISBLANK($A8),"",INDEX(holky!$A$1:$F$120,MATCH($A8,holky!$A$1:$A$120,0),2))</f>
        <v>Bártová Tereza</v>
      </c>
      <c r="E8" s="85">
        <f>IF(ISBLANK($A8),"",INDEX(holky!$A$1:$F$120,MATCH($A8,holky!$A$1:$A$120,0),3))</f>
        <v>2005</v>
      </c>
      <c r="F8" s="85" t="str">
        <f>IF(ISBLANK($A8),"",INDEX(holky!$A$1:$F$120,MATCH($A8,holky!$A$1:$A$120,0),4))</f>
        <v>U17</v>
      </c>
      <c r="G8" s="84" t="str">
        <f>IF(ISBLANK($A8),"",INDEX(holky!$A$1:$F$120,MATCH($A8,holky!$A$1:$A$120,0),5))</f>
        <v>TJ Sokol PP H. Králové 2</v>
      </c>
      <c r="H8" s="87" t="str">
        <f>IF(ISBLANK($A8),"",INDEX(holky!$A$1:$F$120,MATCH($A8,holky!$A$1:$A$120,0),6))</f>
        <v>HK</v>
      </c>
      <c r="I8" s="22"/>
      <c r="J8" s="23"/>
      <c r="K8" s="23"/>
      <c r="L8" s="23"/>
      <c r="M8" s="24"/>
      <c r="N8" s="27"/>
      <c r="O8" s="26"/>
      <c r="P8" s="27">
        <f t="shared" si="1"/>
        <v>0</v>
      </c>
    </row>
    <row r="9" spans="1:16" x14ac:dyDescent="0.3">
      <c r="A9" s="9">
        <v>66046</v>
      </c>
      <c r="B9" s="19" t="s">
        <v>352</v>
      </c>
      <c r="C9" s="20"/>
      <c r="D9" s="84" t="str">
        <f>IF(ISBLANK($A9),"",INDEX(holky!$A$1:$F$120,MATCH($A9,holky!$A$1:$A$120,0),2))</f>
        <v>Doležalová Markéta</v>
      </c>
      <c r="E9" s="85">
        <f>IF(ISBLANK($A9),"",INDEX(holky!$A$1:$F$120,MATCH($A9,holky!$A$1:$A$120,0),3))</f>
        <v>2004</v>
      </c>
      <c r="F9" s="85" t="str">
        <f>IF(ISBLANK($A9),"",INDEX(holky!$A$1:$F$120,MATCH($A9,holky!$A$1:$A$120,0),4))</f>
        <v>U19</v>
      </c>
      <c r="G9" s="84" t="str">
        <f>IF(ISBLANK($A9),"",INDEX(holky!$A$1:$F$120,MATCH($A9,holky!$A$1:$A$120,0),5))</f>
        <v>Ústí nad Orlicí TTC</v>
      </c>
      <c r="H9" s="87" t="str">
        <f>IF(ISBLANK($A9),"",INDEX(holky!$A$1:$F$120,MATCH($A9,holky!$A$1:$A$120,0),6))</f>
        <v>PA</v>
      </c>
      <c r="I9" s="22"/>
      <c r="J9" s="23"/>
      <c r="K9" s="23"/>
      <c r="L9" s="23"/>
      <c r="M9" s="24"/>
      <c r="N9" s="25"/>
      <c r="O9" s="26"/>
      <c r="P9" s="27">
        <f t="shared" si="1"/>
        <v>0</v>
      </c>
    </row>
    <row r="10" spans="1:16" x14ac:dyDescent="0.3">
      <c r="A10" s="9">
        <v>58036</v>
      </c>
      <c r="B10" s="19" t="s">
        <v>352</v>
      </c>
      <c r="C10" s="20"/>
      <c r="D10" s="84" t="str">
        <f>IF(ISBLANK($A10),"",INDEX(holky!$A$1:$F$120,MATCH($A10,holky!$A$1:$A$120,0),2))</f>
        <v>Ducháčová Kateřina</v>
      </c>
      <c r="E10" s="85">
        <f>IF(ISBLANK($A10),"",INDEX(holky!$A$1:$F$120,MATCH($A10,holky!$A$1:$A$120,0),3))</f>
        <v>2004</v>
      </c>
      <c r="F10" s="85" t="str">
        <f>IF(ISBLANK($A10),"",INDEX(holky!$A$1:$F$120,MATCH($A10,holky!$A$1:$A$120,0),4))</f>
        <v>U19</v>
      </c>
      <c r="G10" s="84" t="str">
        <f>IF(ISBLANK($A10),"",INDEX(holky!$A$1:$F$120,MATCH($A10,holky!$A$1:$A$120,0),5))</f>
        <v>TJ Sokol PP H. Králové 2</v>
      </c>
      <c r="H10" s="87" t="str">
        <f>IF(ISBLANK($A10),"",INDEX(holky!$A$1:$F$120,MATCH($A10,holky!$A$1:$A$120,0),6))</f>
        <v>HK</v>
      </c>
      <c r="I10" s="22"/>
      <c r="J10" s="23"/>
      <c r="K10" s="23"/>
      <c r="L10" s="23"/>
      <c r="M10" s="24"/>
      <c r="N10" s="25"/>
      <c r="O10" s="26"/>
      <c r="P10" s="27">
        <f t="shared" si="1"/>
        <v>0</v>
      </c>
    </row>
    <row r="11" spans="1:16" x14ac:dyDescent="0.3">
      <c r="A11" s="9">
        <v>63410</v>
      </c>
      <c r="B11" s="19" t="s">
        <v>296</v>
      </c>
      <c r="C11" s="20"/>
      <c r="D11" s="84" t="str">
        <f>IF(ISBLANK($A11),"",INDEX(holky!$A$1:$F$120,MATCH($A11,holky!$A$1:$A$120,0),2))</f>
        <v>Sazimová Adéla</v>
      </c>
      <c r="E11" s="85">
        <f>IF(ISBLANK($A11),"",INDEX(holky!$A$1:$F$120,MATCH($A11,holky!$A$1:$A$120,0),3))</f>
        <v>2006</v>
      </c>
      <c r="F11" s="85" t="str">
        <f>IF(ISBLANK($A11),"",INDEX(holky!$A$1:$F$120,MATCH($A11,holky!$A$1:$A$120,0),4))</f>
        <v>U17</v>
      </c>
      <c r="G11" s="84" t="str">
        <f>IF(ISBLANK($A11),"",INDEX(holky!$A$1:$F$120,MATCH($A11,holky!$A$1:$A$120,0),5))</f>
        <v>Dobré SK</v>
      </c>
      <c r="H11" s="87" t="str">
        <f>IF(ISBLANK($A11),"",INDEX(holky!$A$1:$F$120,MATCH($A11,holky!$A$1:$A$120,0),6))</f>
        <v>HK</v>
      </c>
      <c r="I11" s="22"/>
      <c r="J11" s="23"/>
      <c r="K11" s="23"/>
      <c r="L11" s="23"/>
      <c r="M11" s="24"/>
      <c r="N11" s="25"/>
      <c r="O11" s="26"/>
      <c r="P11" s="27">
        <f t="shared" si="1"/>
        <v>0</v>
      </c>
    </row>
    <row r="12" spans="1:16" x14ac:dyDescent="0.3">
      <c r="A12" s="9">
        <v>66738</v>
      </c>
      <c r="B12" s="19" t="s">
        <v>296</v>
      </c>
      <c r="C12" s="20"/>
      <c r="D12" s="84" t="str">
        <f>IF(ISBLANK($A12),"",INDEX(holky!$A$1:$F$120,MATCH($A12,holky!$A$1:$A$120,0),2))</f>
        <v>Šichanová Vendula</v>
      </c>
      <c r="E12" s="85">
        <f>IF(ISBLANK($A12),"",INDEX(holky!$A$1:$F$120,MATCH($A12,holky!$A$1:$A$120,0),3))</f>
        <v>2007</v>
      </c>
      <c r="F12" s="85" t="str">
        <f>IF(ISBLANK($A12),"",INDEX(holky!$A$1:$F$120,MATCH($A12,holky!$A$1:$A$120,0),4))</f>
        <v>U15</v>
      </c>
      <c r="G12" s="84" t="str">
        <f>IF(ISBLANK($A12),"",INDEX(holky!$A$1:$F$120,MATCH($A12,holky!$A$1:$A$120,0),5))</f>
        <v>Dobré SK</v>
      </c>
      <c r="H12" s="87" t="str">
        <f>IF(ISBLANK($A12),"",INDEX(holky!$A$1:$F$120,MATCH($A12,holky!$A$1:$A$120,0),6))</f>
        <v>HK</v>
      </c>
      <c r="I12" s="22"/>
      <c r="J12" s="23"/>
      <c r="K12" s="23"/>
      <c r="L12" s="23"/>
      <c r="M12" s="24"/>
      <c r="N12" s="25"/>
      <c r="O12" s="26"/>
      <c r="P12" s="27">
        <f t="shared" si="1"/>
        <v>0</v>
      </c>
    </row>
    <row r="13" spans="1:16" x14ac:dyDescent="0.3">
      <c r="A13" s="9">
        <v>71052</v>
      </c>
      <c r="B13" s="19" t="s">
        <v>32</v>
      </c>
      <c r="C13" s="20"/>
      <c r="D13" s="84" t="str">
        <f>IF(ISBLANK($A13),"",INDEX(holky!$A$1:$F$120,MATCH($A13,holky!$A$1:$A$120,0),2))</f>
        <v>Čermáková Eliška</v>
      </c>
      <c r="E13" s="85">
        <f>IF(ISBLANK($A13),"",INDEX(holky!$A$1:$F$120,MATCH($A13,holky!$A$1:$A$120,0),3))</f>
        <v>2008</v>
      </c>
      <c r="F13" s="85" t="str">
        <f>IF(ISBLANK($A13),"",INDEX(holky!$A$1:$F$120,MATCH($A13,holky!$A$1:$A$120,0),4))</f>
        <v>U15</v>
      </c>
      <c r="G13" s="84" t="str">
        <f>IF(ISBLANK($A13),"",INDEX(holky!$A$1:$F$120,MATCH($A13,holky!$A$1:$A$120,0),5))</f>
        <v>Dobré SK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4"/>
      <c r="N13" s="25"/>
      <c r="O13" s="26"/>
      <c r="P13" s="27">
        <f t="shared" si="0"/>
        <v>0</v>
      </c>
    </row>
    <row r="14" spans="1:16" x14ac:dyDescent="0.3">
      <c r="A14" s="9">
        <v>66217</v>
      </c>
      <c r="B14" s="19" t="s">
        <v>26</v>
      </c>
      <c r="C14" s="20"/>
      <c r="D14" s="84" t="str">
        <f>IF(ISBLANK($A14),"",INDEX(holky!$A$1:$F$120,MATCH($A14,holky!$A$1:$A$120,0),2))</f>
        <v>Najmanová Markéta</v>
      </c>
      <c r="E14" s="85">
        <f>IF(ISBLANK($A14),"",INDEX(holky!$A$1:$F$120,MATCH($A14,holky!$A$1:$A$120,0),3))</f>
        <v>2007</v>
      </c>
      <c r="F14" s="85" t="str">
        <f>IF(ISBLANK($A14),"",INDEX(holky!$A$1:$F$120,MATCH($A14,holky!$A$1:$A$120,0),4))</f>
        <v>U15</v>
      </c>
      <c r="G14" s="84" t="str">
        <f>IF(ISBLANK($A14),"",INDEX(holky!$A$1:$F$120,MATCH($A14,holky!$A$1:$A$120,0),5))</f>
        <v>Lanškroun TJ</v>
      </c>
      <c r="H14" s="87" t="str">
        <f>IF(ISBLANK($A14),"",INDEX(holky!$A$1:$F$120,MATCH($A14,holky!$A$1:$A$120,0),6))</f>
        <v>PA</v>
      </c>
      <c r="I14" s="22"/>
      <c r="J14" s="23"/>
      <c r="K14" s="23"/>
      <c r="L14" s="23"/>
      <c r="M14" s="24"/>
      <c r="N14" s="25"/>
      <c r="O14" s="22"/>
      <c r="P14" s="27">
        <f t="shared" si="0"/>
        <v>0</v>
      </c>
    </row>
    <row r="15" spans="1:16" x14ac:dyDescent="0.3">
      <c r="A15" s="9">
        <v>58497</v>
      </c>
      <c r="B15" s="19" t="s">
        <v>31</v>
      </c>
      <c r="C15" s="20"/>
      <c r="D15" s="84" t="str">
        <f>IF(ISBLANK($A15),"",INDEX(holky!$A$1:$F$120,MATCH($A15,holky!$A$1:$A$120,0),2))</f>
        <v>Macurová Denisa</v>
      </c>
      <c r="E15" s="85">
        <f>IF(ISBLANK($A15),"",INDEX(holky!$A$1:$F$120,MATCH($A15,holky!$A$1:$A$120,0),3))</f>
        <v>2003</v>
      </c>
      <c r="F15" s="85" t="str">
        <f>IF(ISBLANK($A15),"",INDEX(holky!$A$1:$F$120,MATCH($A15,holky!$A$1:$A$120,0),4))</f>
        <v>U19</v>
      </c>
      <c r="G15" s="84" t="str">
        <f>IF(ISBLANK($A15),"",INDEX(holky!$A$1:$F$120,MATCH($A15,holky!$A$1:$A$120,0),5))</f>
        <v>Dobré SK</v>
      </c>
      <c r="H15" s="87" t="str">
        <f>IF(ISBLANK($A15),"",INDEX(holky!$A$1:$F$120,MATCH($A15,holky!$A$1:$A$120,0),6))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x14ac:dyDescent="0.3">
      <c r="A16" s="9">
        <v>66723</v>
      </c>
      <c r="B16" s="19" t="s">
        <v>353</v>
      </c>
      <c r="C16" s="20"/>
      <c r="D16" s="84" t="str">
        <f>IF(ISBLANK($A16),"",INDEX(holky!$A$1:$F$120,MATCH($A16,holky!$A$1:$A$120,0),2))</f>
        <v>Kuchařová Elena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Dobré SK</v>
      </c>
      <c r="H16" s="87" t="str">
        <f>IF(ISBLANK($A16),"",INDEX(holky!$A$1:$F$120,MATCH($A16,holky!$A$1:$A$120,0),6))</f>
        <v>HK</v>
      </c>
      <c r="I16" s="22"/>
      <c r="J16" s="23"/>
      <c r="K16" s="23"/>
      <c r="L16" s="23"/>
      <c r="M16" s="24"/>
      <c r="N16" s="25"/>
      <c r="O16" s="26"/>
      <c r="P16" s="27">
        <f t="shared" ref="P16:P22" si="2">SUM(I16:N16)-O16</f>
        <v>0</v>
      </c>
    </row>
    <row r="17" spans="1:16" x14ac:dyDescent="0.3">
      <c r="A17" s="9">
        <v>73117</v>
      </c>
      <c r="B17" s="19" t="s">
        <v>353</v>
      </c>
      <c r="C17" s="20"/>
      <c r="D17" s="84" t="str">
        <f>IF(ISBLANK($A17),"",INDEX(holky!$A$1:$F$120,MATCH($A17,holky!$A$1:$A$120,0),2))</f>
        <v>Kovaříčková Tereza</v>
      </c>
      <c r="E17" s="85">
        <f>IF(ISBLANK($A17),"",INDEX(holky!$A$1:$F$120,MATCH($A17,holky!$A$1:$A$120,0),3))</f>
        <v>2009</v>
      </c>
      <c r="F17" s="85" t="str">
        <f>IF(ISBLANK($A17),"",INDEX(holky!$A$1:$F$120,MATCH($A17,holky!$A$1:$A$120,0),4))</f>
        <v>U13</v>
      </c>
      <c r="G17" s="84" t="str">
        <f>IF(ISBLANK($A17),"",INDEX(holky!$A$1:$F$120,MATCH($A17,holky!$A$1:$A$120,0),5))</f>
        <v>Dobré SK</v>
      </c>
      <c r="H17" s="87" t="str">
        <f>IF(ISBLANK($A17),"",INDEX(holky!$A$1:$F$120,MATCH($A17,holky!$A$1:$A$120,0),6))</f>
        <v>HK</v>
      </c>
      <c r="I17" s="22"/>
      <c r="J17" s="23"/>
      <c r="K17" s="23"/>
      <c r="L17" s="23"/>
      <c r="M17" s="24"/>
      <c r="N17" s="25"/>
      <c r="O17" s="26"/>
      <c r="P17" s="27">
        <f t="shared" si="2"/>
        <v>0</v>
      </c>
    </row>
    <row r="18" spans="1:16" x14ac:dyDescent="0.3">
      <c r="A18" s="9">
        <v>63819</v>
      </c>
      <c r="B18" s="19" t="s">
        <v>353</v>
      </c>
      <c r="C18" s="20"/>
      <c r="D18" s="84" t="str">
        <f>IF(ISBLANK($A18),"",INDEX(holky!$A$1:$F$120,MATCH($A18,holky!$A$1:$A$120,0),2))</f>
        <v>Krupová Soňa</v>
      </c>
      <c r="E18" s="85">
        <f>IF(ISBLANK($A18),"",INDEX(holky!$A$1:$F$120,MATCH($A18,holky!$A$1:$A$120,0),3))</f>
        <v>2005</v>
      </c>
      <c r="F18" s="85" t="str">
        <f>IF(ISBLANK($A18),"",INDEX(holky!$A$1:$F$120,MATCH($A18,holky!$A$1:$A$120,0),4))</f>
        <v>U17</v>
      </c>
      <c r="G18" s="84" t="str">
        <f>IF(ISBLANK($A18),"",INDEX(holky!$A$1:$F$120,MATCH($A18,holky!$A$1:$A$120,0),5))</f>
        <v>Ústí nad Orlicí TTC</v>
      </c>
      <c r="H18" s="87" t="str">
        <f>IF(ISBLANK($A18),"",INDEX(holky!$A$1:$F$120,MATCH($A18,holky!$A$1:$A$120,0),6))</f>
        <v>PA</v>
      </c>
      <c r="I18" s="22"/>
      <c r="J18" s="23"/>
      <c r="K18" s="23"/>
      <c r="L18" s="23"/>
      <c r="M18" s="24"/>
      <c r="N18" s="25"/>
      <c r="O18" s="26"/>
      <c r="P18" s="27">
        <f t="shared" si="2"/>
        <v>0</v>
      </c>
    </row>
    <row r="19" spans="1:16" x14ac:dyDescent="0.3">
      <c r="A19" s="9">
        <v>53676</v>
      </c>
      <c r="B19" s="19" t="s">
        <v>354</v>
      </c>
      <c r="C19" s="20"/>
      <c r="D19" s="84" t="str">
        <f>IF(ISBLANK($A19),"",INDEX(holky!$A$1:$F$120,MATCH($A19,holky!$A$1:$A$120,0),2))</f>
        <v>Bačinová Lucie</v>
      </c>
      <c r="E19" s="85">
        <f>IF(ISBLANK($A19),"",INDEX(holky!$A$1:$F$120,MATCH($A19,holky!$A$1:$A$120,0),3))</f>
        <v>2004</v>
      </c>
      <c r="F19" s="85" t="str">
        <f>IF(ISBLANK($A19),"",INDEX(holky!$A$1:$F$120,MATCH($A19,holky!$A$1:$A$120,0),4))</f>
        <v>U19</v>
      </c>
      <c r="G19" s="84" t="str">
        <f>IF(ISBLANK($A19),"",INDEX(holky!$A$1:$F$120,MATCH($A19,holky!$A$1:$A$120,0),5))</f>
        <v>Dobré SK</v>
      </c>
      <c r="H19" s="87" t="str">
        <f>IF(ISBLANK($A19),"",INDEX(holky!$A$1:$F$120,MATCH($A19,holky!$A$1:$A$120,0),6))</f>
        <v>HK</v>
      </c>
      <c r="I19" s="22"/>
      <c r="J19" s="23"/>
      <c r="K19" s="23"/>
      <c r="L19" s="23"/>
      <c r="M19" s="24"/>
      <c r="N19" s="27"/>
      <c r="O19" s="26"/>
      <c r="P19" s="27">
        <f t="shared" si="2"/>
        <v>0</v>
      </c>
    </row>
    <row r="20" spans="1:16" x14ac:dyDescent="0.3">
      <c r="A20" s="9">
        <v>64467</v>
      </c>
      <c r="B20" s="19" t="s">
        <v>354</v>
      </c>
      <c r="C20" s="20"/>
      <c r="D20" s="84" t="str">
        <f>IF(ISBLANK($A20),"",INDEX(holky!$A$1:$F$120,MATCH($A20,holky!$A$1:$A$120,0),2))</f>
        <v>Tonarová Tereza</v>
      </c>
      <c r="E20" s="85">
        <f>IF(ISBLANK($A20),"",INDEX(holky!$A$1:$F$120,MATCH($A20,holky!$A$1:$A$120,0),3))</f>
        <v>2006</v>
      </c>
      <c r="F20" s="85" t="str">
        <f>IF(ISBLANK($A20),"",INDEX(holky!$A$1:$F$120,MATCH($A20,holky!$A$1:$A$120,0),4))</f>
        <v>U17</v>
      </c>
      <c r="G20" s="84" t="str">
        <f>IF(ISBLANK($A20),"",INDEX(holky!$A$1:$F$120,MATCH($A20,holky!$A$1:$A$120,0),5))</f>
        <v>Chomutice</v>
      </c>
      <c r="H20" s="87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 t="shared" si="2"/>
        <v>0</v>
      </c>
    </row>
    <row r="21" spans="1:16" x14ac:dyDescent="0.3">
      <c r="A21" s="9">
        <v>64336</v>
      </c>
      <c r="B21" s="19" t="s">
        <v>354</v>
      </c>
      <c r="C21" s="20"/>
      <c r="D21" s="84" t="str">
        <f>IF(ISBLANK($A21),"",INDEX(holky!$A$1:$F$120,MATCH($A21,holky!$A$1:$A$120,0),2))</f>
        <v>Antošová Bára</v>
      </c>
      <c r="E21" s="85">
        <f>IF(ISBLANK($A21),"",INDEX(holky!$A$1:$F$120,MATCH($A21,holky!$A$1:$A$120,0),3))</f>
        <v>2007</v>
      </c>
      <c r="F21" s="85" t="str">
        <f>IF(ISBLANK($A21),"",INDEX(holky!$A$1:$F$120,MATCH($A21,holky!$A$1:$A$120,0),4))</f>
        <v>U15</v>
      </c>
      <c r="G21" s="84" t="str">
        <f>IF(ISBLANK($A21),"",INDEX(holky!$A$1:$F$120,MATCH($A21,holky!$A$1:$A$120,0),5))</f>
        <v>Hostinné Tatran</v>
      </c>
      <c r="H21" s="87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7"/>
      <c r="O21" s="26"/>
      <c r="P21" s="27">
        <f t="shared" si="2"/>
        <v>0</v>
      </c>
    </row>
    <row r="22" spans="1:16" x14ac:dyDescent="0.3">
      <c r="A22" s="9">
        <v>60581</v>
      </c>
      <c r="B22" s="19" t="s">
        <v>354</v>
      </c>
      <c r="C22" s="20"/>
      <c r="D22" s="84" t="str">
        <f>IF(ISBLANK($A22),"",INDEX(holky!$A$1:$F$120,MATCH($A22,holky!$A$1:$A$120,0),2))</f>
        <v>Kylarová Lucie</v>
      </c>
      <c r="E22" s="85">
        <f>IF(ISBLANK($A22),"",INDEX(holky!$A$1:$F$120,MATCH($A22,holky!$A$1:$A$120,0),3))</f>
        <v>2005</v>
      </c>
      <c r="F22" s="85" t="str">
        <f>IF(ISBLANK($A22),"",INDEX(holky!$A$1:$F$120,MATCH($A22,holky!$A$1:$A$120,0),4))</f>
        <v>U17</v>
      </c>
      <c r="G22" s="84" t="str">
        <f>IF(ISBLANK($A22),"",INDEX(holky!$A$1:$F$120,MATCH($A22,holky!$A$1:$A$120,0),5))</f>
        <v>Lanškroun TJ</v>
      </c>
      <c r="H22" s="87" t="str">
        <f>IF(ISBLANK($A22),"",INDEX(holky!$A$1:$F$120,MATCH($A22,holky!$A$1:$A$120,0),6))</f>
        <v>PA</v>
      </c>
      <c r="I22" s="22"/>
      <c r="J22" s="23"/>
      <c r="K22" s="23"/>
      <c r="L22" s="23"/>
      <c r="M22" s="24"/>
      <c r="N22" s="25"/>
      <c r="O22" s="26"/>
      <c r="P22" s="27">
        <f t="shared" si="2"/>
        <v>0</v>
      </c>
    </row>
    <row r="23" spans="1:16" x14ac:dyDescent="0.3">
      <c r="A23" s="9">
        <v>68340</v>
      </c>
      <c r="B23" s="19" t="s">
        <v>92</v>
      </c>
      <c r="C23" s="20"/>
      <c r="D23" s="84" t="str">
        <f>IF(ISBLANK($A23),"",INDEX(holky!$A$1:$F$120,MATCH($A23,holky!$A$1:$A$120,0),2))</f>
        <v>Truněčková Anežka</v>
      </c>
      <c r="E23" s="85">
        <f>IF(ISBLANK($A23),"",INDEX(holky!$A$1:$F$120,MATCH($A23,holky!$A$1:$A$120,0),3))</f>
        <v>2008</v>
      </c>
      <c r="F23" s="85" t="str">
        <f>IF(ISBLANK($A23),"",INDEX(holky!$A$1:$F$120,MATCH($A23,holky!$A$1:$A$120,0),4))</f>
        <v>U15</v>
      </c>
      <c r="G23" s="84" t="str">
        <f>IF(ISBLANK($A23),"",INDEX(holky!$A$1:$F$120,MATCH($A23,holky!$A$1:$A$120,0),5))</f>
        <v>TJ Sokol PP H. Králové 2</v>
      </c>
      <c r="H23" s="87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5"/>
      <c r="O23" s="22"/>
      <c r="P23" s="27">
        <f t="shared" si="0"/>
        <v>0</v>
      </c>
    </row>
    <row r="24" spans="1:16" x14ac:dyDescent="0.3">
      <c r="A24" s="9">
        <v>59532</v>
      </c>
      <c r="B24" s="19" t="s">
        <v>97</v>
      </c>
      <c r="C24" s="20"/>
      <c r="D24" s="84" t="str">
        <f>IF(ISBLANK($A24),"",INDEX(holky!$A$1:$F$120,MATCH($A24,holky!$A$1:$A$120,0),2))</f>
        <v>Kuhajdíková Pavlína</v>
      </c>
      <c r="E24" s="85">
        <f>IF(ISBLANK($A24),"",INDEX(holky!$A$1:$F$120,MATCH($A24,holky!$A$1:$A$120,0),3))</f>
        <v>2004</v>
      </c>
      <c r="F24" s="85" t="str">
        <f>IF(ISBLANK($A24),"",INDEX(holky!$A$1:$F$120,MATCH($A24,holky!$A$1:$A$120,0),4))</f>
        <v>U19</v>
      </c>
      <c r="G24" s="84" t="str">
        <f>IF(ISBLANK($A24),"",INDEX(holky!$A$1:$F$120,MATCH($A24,holky!$A$1:$A$120,0),5))</f>
        <v>Josefov Sokol</v>
      </c>
      <c r="H24" s="87" t="str">
        <f>IF(ISBLANK($A24),"",INDEX(holky!$A$1:$F$120,MATCH($A24,holky!$A$1:$A$120,0),6))</f>
        <v>HK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x14ac:dyDescent="0.3">
      <c r="A25" s="9">
        <v>70856</v>
      </c>
      <c r="B25" s="19" t="s">
        <v>185</v>
      </c>
      <c r="C25" s="20"/>
      <c r="D25" s="84" t="str">
        <f>IF(ISBLANK($A25),"",INDEX(holky!$A$1:$F$120,MATCH($A25,holky!$A$1:$A$120,0),2))</f>
        <v>Tomášková Jana</v>
      </c>
      <c r="E25" s="85">
        <f>IF(ISBLANK($A25),"",INDEX(holky!$A$1:$F$120,MATCH($A25,holky!$A$1:$A$120,0),3))</f>
        <v>2008</v>
      </c>
      <c r="F25" s="85" t="str">
        <f>IF(ISBLANK($A25),"",INDEX(holky!$A$1:$F$120,MATCH($A25,holky!$A$1:$A$120,0),4))</f>
        <v>U15</v>
      </c>
      <c r="G25" s="84" t="str">
        <f>IF(ISBLANK($A25),"",INDEX(holky!$A$1:$F$120,MATCH($A25,holky!$A$1:$A$120,0),5))</f>
        <v>TJ Sokol PP H. Králové 2</v>
      </c>
      <c r="H25" s="87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x14ac:dyDescent="0.3">
      <c r="A26" s="9">
        <v>69099</v>
      </c>
      <c r="B26" s="19" t="s">
        <v>185</v>
      </c>
      <c r="C26" s="20"/>
      <c r="D26" s="84" t="str">
        <f>IF(ISBLANK($A26),"",INDEX(holky!$A$1:$F$120,MATCH($A26,holky!$A$1:$A$120,0),2))</f>
        <v>Fajfrová Michaela</v>
      </c>
      <c r="E26" s="85">
        <f>IF(ISBLANK($A26),"",INDEX(holky!$A$1:$F$120,MATCH($A26,holky!$A$1:$A$120,0),3))</f>
        <v>2005</v>
      </c>
      <c r="F26" s="85" t="str">
        <f>IF(ISBLANK($A26),"",INDEX(holky!$A$1:$F$120,MATCH($A26,holky!$A$1:$A$120,0),4))</f>
        <v>U17</v>
      </c>
      <c r="G26" s="84" t="str">
        <f>IF(ISBLANK($A26),"",INDEX(holky!$A$1:$F$120,MATCH($A26,holky!$A$1:$A$120,0),5))</f>
        <v>Choceň</v>
      </c>
      <c r="H26" s="87" t="str">
        <f>IF(ISBLANK($A26),"",INDEX(holky!$A$1:$F$120,MATCH($A26,holky!$A$1:$A$120,0),6))</f>
        <v>PA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x14ac:dyDescent="0.3">
      <c r="A27" s="9">
        <v>74162</v>
      </c>
      <c r="B27" s="22" t="s">
        <v>355</v>
      </c>
      <c r="C27" s="20"/>
      <c r="D27" s="84" t="str">
        <f>IF(ISBLANK($A27),"",INDEX(holky!$A$1:$F$120,MATCH($A27,holky!$A$1:$A$120,0),2))</f>
        <v>Ferbasová Dorothea</v>
      </c>
      <c r="E27" s="85">
        <f>IF(ISBLANK($A27),"",INDEX(holky!$A$1:$F$120,MATCH($A27,holky!$A$1:$A$120,0),3))</f>
        <v>2010</v>
      </c>
      <c r="F27" s="85" t="str">
        <f>IF(ISBLANK($A27),"",INDEX(holky!$A$1:$F$120,MATCH($A27,holky!$A$1:$A$120,0),4))</f>
        <v>U13</v>
      </c>
      <c r="G27" s="84" t="str">
        <f>IF(ISBLANK($A27),"",INDEX(holky!$A$1:$F$120,MATCH($A27,holky!$A$1:$A$120,0),5))</f>
        <v>TJ Sokol PP H. Králové 2</v>
      </c>
      <c r="H27" s="87" t="str">
        <f>IF(ISBLANK($A27),"",INDEX(holky!$A$1:$F$120,MATCH($A27,holky!$A$1:$A$120,0),6))</f>
        <v>HK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x14ac:dyDescent="0.3">
      <c r="A28" s="9">
        <v>70765</v>
      </c>
      <c r="B28" s="22" t="s">
        <v>355</v>
      </c>
      <c r="C28" s="20"/>
      <c r="D28" s="84" t="str">
        <f>IF(ISBLANK($A28),"",INDEX(holky!$A$1:$F$120,MATCH($A28,holky!$A$1:$A$120,0),2))</f>
        <v>Ciborová Natálie</v>
      </c>
      <c r="E28" s="85">
        <f>IF(ISBLANK($A28),"",INDEX(holky!$A$1:$F$120,MATCH($A28,holky!$A$1:$A$120,0),3))</f>
        <v>2009</v>
      </c>
      <c r="F28" s="85" t="str">
        <f>IF(ISBLANK($A28),"",INDEX(holky!$A$1:$F$120,MATCH($A28,holky!$A$1:$A$120,0),4))</f>
        <v>U13</v>
      </c>
      <c r="G28" s="84" t="str">
        <f>IF(ISBLANK($A28),"",INDEX(holky!$A$1:$F$120,MATCH($A28,holky!$A$1:$A$120,0),5))</f>
        <v>TJ Sokol PP H. Králové 2</v>
      </c>
      <c r="H28" s="87" t="str">
        <f>IF(ISBLANK($A28),"",INDEX(holky!$A$1:$F$120,MATCH($A28,holky!$A$1:$A$120,0),6))</f>
        <v>HK</v>
      </c>
      <c r="I28" s="22"/>
      <c r="J28" s="23"/>
      <c r="K28" s="23"/>
      <c r="L28" s="23"/>
      <c r="M28" s="24"/>
      <c r="N28" s="25"/>
      <c r="O28" s="26"/>
      <c r="P28" s="27">
        <f t="shared" si="0"/>
        <v>0</v>
      </c>
    </row>
    <row r="29" spans="1:16" x14ac:dyDescent="0.3">
      <c r="A29" s="9">
        <v>72798</v>
      </c>
      <c r="B29" s="22" t="s">
        <v>355</v>
      </c>
      <c r="C29" s="20"/>
      <c r="D29" s="84" t="str">
        <f>IF(ISBLANK($A29),"",INDEX(holky!$A$1:$F$120,MATCH($A29,holky!$A$1:$A$120,0),2))</f>
        <v>Vohradníková Adéla</v>
      </c>
      <c r="E29" s="85">
        <f>IF(ISBLANK($A29),"",INDEX(holky!$A$1:$F$120,MATCH($A29,holky!$A$1:$A$120,0),3))</f>
        <v>2004</v>
      </c>
      <c r="F29" s="85" t="str">
        <f>IF(ISBLANK($A29),"",INDEX(holky!$A$1:$F$120,MATCH($A29,holky!$A$1:$A$120,0),4))</f>
        <v>U19</v>
      </c>
      <c r="G29" s="84" t="str">
        <f>IF(ISBLANK($A29),"",INDEX(holky!$A$1:$F$120,MATCH($A29,holky!$A$1:$A$120,0),5))</f>
        <v>Chrudim Sokol</v>
      </c>
      <c r="H29" s="87" t="str">
        <f>IF(ISBLANK($A29),"",INDEX(holky!$A$1:$F$120,MATCH($A29,holky!$A$1:$A$120,0),6))</f>
        <v>PA</v>
      </c>
      <c r="I29" s="22"/>
      <c r="J29" s="23"/>
      <c r="K29" s="23"/>
      <c r="L29" s="23"/>
      <c r="M29" s="24"/>
      <c r="N29" s="25"/>
      <c r="O29" s="26"/>
      <c r="P29" s="27">
        <f t="shared" si="0"/>
        <v>0</v>
      </c>
    </row>
    <row r="30" spans="1:16" x14ac:dyDescent="0.3">
      <c r="A30" s="9">
        <v>65981</v>
      </c>
      <c r="B30" s="22" t="s">
        <v>355</v>
      </c>
      <c r="C30" s="20"/>
      <c r="D30" s="84" t="str">
        <f>IF(ISBLANK($A30),"",INDEX(holky!$A$1:$F$120,MATCH($A30,holky!$A$1:$A$120,0),2))</f>
        <v>Šilarová Lucie</v>
      </c>
      <c r="E30" s="85">
        <f>IF(ISBLANK($A30),"",INDEX(holky!$A$1:$F$120,MATCH($A30,holky!$A$1:$A$120,0),3))</f>
        <v>2005</v>
      </c>
      <c r="F30" s="85" t="str">
        <f>IF(ISBLANK($A30),"",INDEX(holky!$A$1:$F$120,MATCH($A30,holky!$A$1:$A$120,0),4))</f>
        <v>U17</v>
      </c>
      <c r="G30" s="84" t="str">
        <f>IF(ISBLANK($A30),"",INDEX(holky!$A$1:$F$120,MATCH($A30,holky!$A$1:$A$120,0),5))</f>
        <v>Lanškroun TJ</v>
      </c>
      <c r="H30" s="87" t="str">
        <f>IF(ISBLANK($A30),"",INDEX(holky!$A$1:$F$120,MATCH($A30,holky!$A$1:$A$120,0),6))</f>
        <v>PA</v>
      </c>
      <c r="I30" s="22"/>
      <c r="J30" s="23"/>
      <c r="K30" s="23"/>
      <c r="L30" s="23"/>
      <c r="M30" s="24"/>
      <c r="N30" s="25"/>
      <c r="O30" s="26"/>
      <c r="P30" s="27">
        <f t="shared" si="0"/>
        <v>0</v>
      </c>
    </row>
    <row r="31" spans="1:16" x14ac:dyDescent="0.3">
      <c r="A31" s="9">
        <v>62869</v>
      </c>
      <c r="B31" s="22" t="s">
        <v>355</v>
      </c>
      <c r="C31" s="20"/>
      <c r="D31" s="84" t="str">
        <f>IF(ISBLANK($A31),"",INDEX(holky!$A$1:$F$120,MATCH($A31,holky!$A$1:$A$120,0),2))</f>
        <v>Steinová Klára</v>
      </c>
      <c r="E31" s="85">
        <f>IF(ISBLANK($A31),"",INDEX(holky!$A$1:$F$120,MATCH($A31,holky!$A$1:$A$120,0),3))</f>
        <v>2006</v>
      </c>
      <c r="F31" s="85" t="str">
        <f>IF(ISBLANK($A31),"",INDEX(holky!$A$1:$F$120,MATCH($A31,holky!$A$1:$A$120,0),4))</f>
        <v>U17</v>
      </c>
      <c r="G31" s="84" t="str">
        <f>IF(ISBLANK($A31),"",INDEX(holky!$A$1:$F$120,MATCH($A31,holky!$A$1:$A$120,0),5))</f>
        <v>Jaroměř Jiskra</v>
      </c>
      <c r="H31" s="87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5"/>
      <c r="O31" s="26"/>
      <c r="P31" s="27">
        <f t="shared" si="0"/>
        <v>0</v>
      </c>
    </row>
    <row r="32" spans="1:16" x14ac:dyDescent="0.3">
      <c r="A32" s="9">
        <v>53591</v>
      </c>
      <c r="B32" s="22" t="s">
        <v>355</v>
      </c>
      <c r="C32" s="20"/>
      <c r="D32" s="84" t="str">
        <f>IF(ISBLANK($A32),"",INDEX(holky!$A$1:$F$120,MATCH($A32,holky!$A$1:$A$120,0),2))</f>
        <v>Švábová Magdaléna</v>
      </c>
      <c r="E32" s="85">
        <f>IF(ISBLANK($A32),"",INDEX(holky!$A$1:$F$120,MATCH($A32,holky!$A$1:$A$120,0),3))</f>
        <v>2003</v>
      </c>
      <c r="F32" s="85" t="str">
        <f>IF(ISBLANK($A32),"",INDEX(holky!$A$1:$F$120,MATCH($A32,holky!$A$1:$A$120,0),4))</f>
        <v>U19</v>
      </c>
      <c r="G32" s="84" t="str">
        <f>IF(ISBLANK($A32),"",INDEX(holky!$A$1:$F$120,MATCH($A32,holky!$A$1:$A$120,0),5))</f>
        <v>Hostinné Tatran</v>
      </c>
      <c r="H32" s="87" t="str">
        <f>IF(ISBLANK($A32),"",INDEX(holky!$A$1:$F$120,MATCH($A32,holky!$A$1:$A$120,0),6))</f>
        <v>HK</v>
      </c>
      <c r="I32" s="22"/>
      <c r="J32" s="23"/>
      <c r="K32" s="23"/>
      <c r="L32" s="23"/>
      <c r="M32" s="24"/>
      <c r="N32" s="27"/>
      <c r="O32" s="26"/>
      <c r="P32" s="27">
        <f t="shared" ref="P32:P34" si="3">SUM(I32:N32)-O32</f>
        <v>0</v>
      </c>
    </row>
    <row r="33" spans="1:16" x14ac:dyDescent="0.3">
      <c r="A33" s="9">
        <v>60982</v>
      </c>
      <c r="B33" s="22" t="s">
        <v>355</v>
      </c>
      <c r="C33" s="20"/>
      <c r="D33" s="84" t="str">
        <f>IF(ISBLANK($A33),"",INDEX(holky!$A$1:$F$120,MATCH($A33,holky!$A$1:$A$120,0),2))</f>
        <v>Petružálková Anna</v>
      </c>
      <c r="E33" s="85">
        <f>IF(ISBLANK($A33),"",INDEX(holky!$A$1:$F$120,MATCH($A33,holky!$A$1:$A$120,0),3))</f>
        <v>2004</v>
      </c>
      <c r="F33" s="85" t="str">
        <f>IF(ISBLANK($A33),"",INDEX(holky!$A$1:$F$120,MATCH($A33,holky!$A$1:$A$120,0),4))</f>
        <v>U19</v>
      </c>
      <c r="G33" s="84" t="str">
        <f>IF(ISBLANK($A33),"",INDEX(holky!$A$1:$F$120,MATCH($A33,holky!$A$1:$A$120,0),5))</f>
        <v>Hostinné Tatran</v>
      </c>
      <c r="H33" s="87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7"/>
      <c r="O33" s="26"/>
      <c r="P33" s="27">
        <f t="shared" si="3"/>
        <v>0</v>
      </c>
    </row>
    <row r="34" spans="1:16" x14ac:dyDescent="0.3">
      <c r="A34" s="9">
        <v>62738</v>
      </c>
      <c r="B34" s="22" t="s">
        <v>355</v>
      </c>
      <c r="C34" s="20"/>
      <c r="D34" s="84" t="str">
        <f>IF(ISBLANK($A34),"",INDEX(holky!$A$1:$F$120,MATCH($A34,holky!$A$1:$A$120,0),2))</f>
        <v>Jarkovská Petra</v>
      </c>
      <c r="E34" s="85">
        <f>IF(ISBLANK($A34),"",INDEX(holky!$A$1:$F$120,MATCH($A34,holky!$A$1:$A$120,0),3))</f>
        <v>2003</v>
      </c>
      <c r="F34" s="85" t="str">
        <f>IF(ISBLANK($A34),"",INDEX(holky!$A$1:$F$120,MATCH($A34,holky!$A$1:$A$120,0),4))</f>
        <v>U19</v>
      </c>
      <c r="G34" s="84" t="str">
        <f>IF(ISBLANK($A34),"",INDEX(holky!$A$1:$F$120,MATCH($A34,holky!$A$1:$A$120,0),5))</f>
        <v>Záhornice KPST</v>
      </c>
      <c r="H34" s="87" t="str">
        <f>IF(ISBLANK($A34),"",INDEX(holky!$A$1:$F$120,MATCH($A34,holky!$A$1:$A$120,0),6))</f>
        <v>HK</v>
      </c>
      <c r="I34" s="22"/>
      <c r="J34" s="23"/>
      <c r="K34" s="23"/>
      <c r="L34" s="23"/>
      <c r="M34" s="24"/>
      <c r="N34" s="27"/>
      <c r="O34" s="26"/>
      <c r="P34" s="27">
        <f t="shared" si="3"/>
        <v>0</v>
      </c>
    </row>
    <row r="35" spans="1:16" x14ac:dyDescent="0.3">
      <c r="H35" s="48"/>
    </row>
    <row r="36" spans="1:16" x14ac:dyDescent="0.3">
      <c r="D36" s="104"/>
      <c r="E36" s="104"/>
      <c r="H36" s="49"/>
    </row>
    <row r="37" spans="1:16" x14ac:dyDescent="0.3">
      <c r="D37" s="104"/>
      <c r="E37" s="104"/>
      <c r="H37" s="49"/>
    </row>
  </sheetData>
  <sheetProtection autoFilter="0"/>
  <autoFilter ref="B3:H4"/>
  <sortState ref="C5:P28">
    <sortCondition descending="1" ref="P5:P28"/>
    <sortCondition descending="1" ref="O5:O28"/>
  </sortState>
  <mergeCells count="14">
    <mergeCell ref="D37:E37"/>
    <mergeCell ref="H3:H4"/>
    <mergeCell ref="D1:F2"/>
    <mergeCell ref="D36:E36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zoomScale="85" workbookViewId="0">
      <selection activeCell="D14" sqref="D14"/>
    </sheetView>
  </sheetViews>
  <sheetFormatPr defaultColWidth="9.109375" defaultRowHeight="15.6" x14ac:dyDescent="0.3"/>
  <cols>
    <col min="1" max="1" width="9.109375" style="50" customWidth="1"/>
    <col min="2" max="2" width="7.6640625" style="50" bestFit="1" customWidth="1"/>
    <col min="3" max="3" width="6.77734375" style="32" bestFit="1" customWidth="1"/>
    <col min="4" max="4" width="19.44140625" style="50" bestFit="1" customWidth="1"/>
    <col min="5" max="5" width="7.5546875" style="50" bestFit="1" customWidth="1"/>
    <col min="6" max="6" width="10" style="50" bestFit="1" customWidth="1"/>
    <col min="7" max="7" width="24.44140625" style="50" bestFit="1" customWidth="1"/>
    <col min="8" max="8" width="5.109375" style="9" bestFit="1" customWidth="1"/>
    <col min="9" max="16" width="12.109375" style="50" customWidth="1"/>
    <col min="17" max="16384" width="9.109375" style="50"/>
  </cols>
  <sheetData>
    <row r="1" spans="1:16" ht="20.25" customHeight="1" x14ac:dyDescent="0.25">
      <c r="B1" s="100" t="s">
        <v>328</v>
      </c>
      <c r="C1" s="100"/>
      <c r="D1" s="100" t="s">
        <v>189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x14ac:dyDescent="0.3">
      <c r="B3" s="119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/>
      <c r="J3" s="12"/>
      <c r="K3" s="12"/>
      <c r="L3" s="12"/>
      <c r="M3" s="13"/>
      <c r="N3" s="51"/>
      <c r="O3" s="107" t="s">
        <v>18</v>
      </c>
      <c r="P3" s="105" t="s">
        <v>19</v>
      </c>
    </row>
    <row r="4" spans="1:16" ht="14.4" x14ac:dyDescent="0.3">
      <c r="B4" s="120"/>
      <c r="C4" s="15" t="s">
        <v>140</v>
      </c>
      <c r="D4" s="99"/>
      <c r="E4" s="99"/>
      <c r="F4" s="99"/>
      <c r="G4" s="99"/>
      <c r="H4" s="97"/>
      <c r="I4" s="16"/>
      <c r="J4" s="17"/>
      <c r="K4" s="17"/>
      <c r="L4" s="17"/>
      <c r="M4" s="17"/>
      <c r="N4" s="18"/>
      <c r="O4" s="108"/>
      <c r="P4" s="106"/>
    </row>
    <row r="5" spans="1:16" x14ac:dyDescent="0.3">
      <c r="A5" s="50">
        <v>71590</v>
      </c>
      <c r="B5" s="22" t="s">
        <v>3</v>
      </c>
      <c r="C5" s="20"/>
      <c r="D5" s="88" t="str">
        <f>IF(ISBLANK($A5),"",INDEX(kluci!$A$1:$F$300,MATCH($A5,kluci!$A$1:$A$300,0),2))</f>
        <v>Škalda Jan</v>
      </c>
      <c r="E5" s="89">
        <f>IF(ISBLANK($A5),"",INDEX(kluci!$A$1:$F$300,MATCH($A5,kluci!$A$1:$A$300,0),3))</f>
        <v>2009</v>
      </c>
      <c r="F5" s="89" t="str">
        <f>IF(ISBLANK($A5),"",INDEX(kluci!$A$1:$F$300,MATCH($A5,kluci!$A$1:$A$300,0),4))</f>
        <v>U13</v>
      </c>
      <c r="G5" s="88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30"/>
      <c r="J5" s="21"/>
      <c r="K5" s="21"/>
      <c r="L5" s="21"/>
      <c r="M5" s="28"/>
      <c r="N5" s="52"/>
      <c r="O5" s="29"/>
      <c r="P5" s="27">
        <f>SUM(I5:N5)-O5</f>
        <v>0</v>
      </c>
    </row>
    <row r="6" spans="1:16" x14ac:dyDescent="0.3">
      <c r="A6" s="50">
        <v>68843</v>
      </c>
      <c r="B6" s="22" t="s">
        <v>4</v>
      </c>
      <c r="C6" s="20"/>
      <c r="D6" s="88" t="str">
        <f>IF(ISBLANK($A6),"",INDEX(kluci!$A$1:$F$300,MATCH($A6,kluci!$A$1:$A$300,0),2))</f>
        <v>Wagner Mark Robin</v>
      </c>
      <c r="E6" s="89">
        <f>IF(ISBLANK($A6),"",INDEX(kluci!$A$1:$F$300,MATCH($A6,kluci!$A$1:$A$300,0),3))</f>
        <v>2007</v>
      </c>
      <c r="F6" s="89" t="str">
        <f>IF(ISBLANK($A6),"",INDEX(kluci!$A$1:$F$300,MATCH($A6,kluci!$A$1:$A$300,0),4))</f>
        <v>U15</v>
      </c>
      <c r="G6" s="88" t="str">
        <f>IF(ISBLANK($A6),"",INDEX(kluci!$A$1:$F$300,MATCH($A6,kluci!$A$1:$A$300,0),5))</f>
        <v>Heřmanův Městec</v>
      </c>
      <c r="H6" s="86" t="str">
        <f>IF(ISBLANK($A6),"",INDEX(kluci!$A$1:$F$300,MATCH($A6,kluci!$A$1:$A$300,0),6))</f>
        <v>PA</v>
      </c>
      <c r="I6" s="30"/>
      <c r="J6" s="21"/>
      <c r="K6" s="21"/>
      <c r="L6" s="21"/>
      <c r="M6" s="28"/>
      <c r="N6" s="52"/>
      <c r="O6" s="29"/>
      <c r="P6" s="27">
        <f t="shared" ref="P6:P33" si="0">SUM(I6:N6)-O6</f>
        <v>0</v>
      </c>
    </row>
    <row r="7" spans="1:16" x14ac:dyDescent="0.3">
      <c r="A7" s="50">
        <v>71810</v>
      </c>
      <c r="B7" s="22" t="s">
        <v>132</v>
      </c>
      <c r="C7" s="20"/>
      <c r="D7" s="88" t="str">
        <f>IF(ISBLANK($A7),"",INDEX(kluci!$A$1:$F$300,MATCH($A7,kluci!$A$1:$A$300,0),2))</f>
        <v>Jirout Vojtěch</v>
      </c>
      <c r="E7" s="89">
        <f>IF(ISBLANK($A7),"",INDEX(kluci!$A$1:$F$300,MATCH($A7,kluci!$A$1:$A$300,0),3))</f>
        <v>2007</v>
      </c>
      <c r="F7" s="89" t="str">
        <f>IF(ISBLANK($A7),"",INDEX(kluci!$A$1:$F$300,MATCH($A7,kluci!$A$1:$A$300,0),4))</f>
        <v>U15</v>
      </c>
      <c r="G7" s="88" t="str">
        <f>IF(ISBLANK($A7),"",INDEX(kluci!$A$1:$F$300,MATCH($A7,kluci!$A$1:$A$300,0),5))</f>
        <v>Heřmanův Městec</v>
      </c>
      <c r="H7" s="86" t="str">
        <f>IF(ISBLANK($A7),"",INDEX(kluci!$A$1:$F$300,MATCH($A7,kluci!$A$1:$A$300,0),6))</f>
        <v>PA</v>
      </c>
      <c r="I7" s="30"/>
      <c r="J7" s="21"/>
      <c r="K7" s="21"/>
      <c r="L7" s="21"/>
      <c r="M7" s="28"/>
      <c r="N7" s="52"/>
      <c r="O7" s="53"/>
      <c r="P7" s="27">
        <f>SUM(I7:N7)-O7</f>
        <v>0</v>
      </c>
    </row>
    <row r="8" spans="1:16" x14ac:dyDescent="0.3">
      <c r="A8" s="50">
        <v>69716</v>
      </c>
      <c r="B8" s="22" t="s">
        <v>133</v>
      </c>
      <c r="C8" s="20"/>
      <c r="D8" s="88" t="str">
        <f>IF(ISBLANK($A8),"",INDEX(kluci!$A$1:$F$300,MATCH($A8,kluci!$A$1:$A$300,0),2))</f>
        <v>Matuška Petr</v>
      </c>
      <c r="E8" s="89">
        <f>IF(ISBLANK($A8),"",INDEX(kluci!$A$1:$F$300,MATCH($A8,kluci!$A$1:$A$300,0),3))</f>
        <v>2007</v>
      </c>
      <c r="F8" s="89" t="str">
        <f>IF(ISBLANK($A8),"",INDEX(kluci!$A$1:$F$300,MATCH($A8,kluci!$A$1:$A$300,0),4))</f>
        <v>U15</v>
      </c>
      <c r="G8" s="88" t="str">
        <f>IF(ISBLANK($A8),"",INDEX(kluci!$A$1:$F$300,MATCH($A8,kluci!$A$1:$A$300,0),5))</f>
        <v>Hostinné Tatran</v>
      </c>
      <c r="H8" s="86" t="str">
        <f>IF(ISBLANK($A8),"",INDEX(kluci!$A$1:$F$300,MATCH($A8,kluci!$A$1:$A$300,0),6))</f>
        <v>HK</v>
      </c>
      <c r="I8" s="30"/>
      <c r="J8" s="21"/>
      <c r="K8" s="21"/>
      <c r="L8" s="21"/>
      <c r="M8" s="28"/>
      <c r="N8" s="52"/>
      <c r="O8" s="29"/>
      <c r="P8" s="27">
        <f t="shared" si="0"/>
        <v>0</v>
      </c>
    </row>
    <row r="9" spans="1:16" x14ac:dyDescent="0.3">
      <c r="A9" s="50">
        <v>68450</v>
      </c>
      <c r="B9" s="22" t="s">
        <v>130</v>
      </c>
      <c r="C9" s="20"/>
      <c r="D9" s="88" t="str">
        <f>IF(ISBLANK($A9),"",INDEX(kluci!$A$1:$F$300,MATCH($A9,kluci!$A$1:$A$300,0),2))</f>
        <v>Řehounek Kristián</v>
      </c>
      <c r="E9" s="89">
        <f>IF(ISBLANK($A9),"",INDEX(kluci!$A$1:$F$300,MATCH($A9,kluci!$A$1:$A$300,0),3))</f>
        <v>2007</v>
      </c>
      <c r="F9" s="89" t="str">
        <f>IF(ISBLANK($A9),"",INDEX(kluci!$A$1:$F$300,MATCH($A9,kluci!$A$1:$A$300,0),4))</f>
        <v>U15</v>
      </c>
      <c r="G9" s="88" t="str">
        <f>IF(ISBLANK($A9),"",INDEX(kluci!$A$1:$F$300,MATCH($A9,kluci!$A$1:$A$300,0),5))</f>
        <v>TJ Sokol PP H. Králové 2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4"/>
      <c r="N9" s="52"/>
      <c r="O9" s="26"/>
      <c r="P9" s="27">
        <f t="shared" si="0"/>
        <v>0</v>
      </c>
    </row>
    <row r="10" spans="1:16" x14ac:dyDescent="0.3">
      <c r="A10" s="50">
        <v>74971</v>
      </c>
      <c r="B10" s="22" t="s">
        <v>131</v>
      </c>
      <c r="C10" s="20"/>
      <c r="D10" s="88" t="str">
        <f>IF(ISBLANK($A10),"",INDEX(kluci!$A$1:$F$300,MATCH($A10,kluci!$A$1:$A$300,0),2))</f>
        <v>Záleský Martin</v>
      </c>
      <c r="E10" s="89">
        <f>IF(ISBLANK($A10),"",INDEX(kluci!$A$1:$F$300,MATCH($A10,kluci!$A$1:$A$300,0),3))</f>
        <v>2007</v>
      </c>
      <c r="F10" s="89" t="str">
        <f>IF(ISBLANK($A10),"",INDEX(kluci!$A$1:$F$300,MATCH($A10,kluci!$A$1:$A$300,0),4))</f>
        <v>U15</v>
      </c>
      <c r="G10" s="88" t="str">
        <f>IF(ISBLANK($A10),"",INDEX(kluci!$A$1:$F$300,MATCH($A10,kluci!$A$1:$A$300,0),5))</f>
        <v>DTJ Hradec Králové</v>
      </c>
      <c r="H10" s="86" t="str">
        <f>IF(ISBLANK($A10),"",INDEX(kluci!$A$1:$F$300,MATCH($A10,kluci!$A$1:$A$300,0),6))</f>
        <v>HK</v>
      </c>
      <c r="I10" s="30"/>
      <c r="J10" s="21"/>
      <c r="K10" s="21"/>
      <c r="L10" s="21"/>
      <c r="M10" s="28"/>
      <c r="N10" s="52"/>
      <c r="O10" s="29"/>
      <c r="P10" s="27">
        <f t="shared" si="0"/>
        <v>0</v>
      </c>
    </row>
    <row r="11" spans="1:16" x14ac:dyDescent="0.3">
      <c r="A11" s="50">
        <v>73583</v>
      </c>
      <c r="B11" s="54" t="s">
        <v>296</v>
      </c>
      <c r="C11" s="20"/>
      <c r="D11" s="88" t="str">
        <f>IF(ISBLANK($A11),"",INDEX(kluci!$A$1:$F$300,MATCH($A11,kluci!$A$1:$A$300,0),2))</f>
        <v>Dušek Rostislav</v>
      </c>
      <c r="E11" s="89">
        <f>IF(ISBLANK($A11),"",INDEX(kluci!$A$1:$F$300,MATCH($A11,kluci!$A$1:$A$300,0),3))</f>
        <v>2007</v>
      </c>
      <c r="F11" s="89" t="str">
        <f>IF(ISBLANK($A11),"",INDEX(kluci!$A$1:$F$300,MATCH($A11,kluci!$A$1:$A$300,0),4))</f>
        <v>U15</v>
      </c>
      <c r="G11" s="88" t="str">
        <f>IF(ISBLANK($A11),"",INDEX(kluci!$A$1:$F$300,MATCH($A11,kluci!$A$1:$A$300,0),5))</f>
        <v>Dobré SK</v>
      </c>
      <c r="H11" s="86" t="str">
        <f>IF(ISBLANK($A11),"",INDEX(kluci!$A$1:$F$300,MATCH($A11,kluci!$A$1:$A$300,0),6))</f>
        <v>HK</v>
      </c>
      <c r="I11" s="22"/>
      <c r="J11" s="23"/>
      <c r="K11" s="23"/>
      <c r="L11" s="23"/>
      <c r="M11" s="24"/>
      <c r="N11" s="52"/>
      <c r="O11" s="26"/>
      <c r="P11" s="27">
        <f>SUM(I11:N11)-O11</f>
        <v>0</v>
      </c>
    </row>
    <row r="12" spans="1:16" x14ac:dyDescent="0.3">
      <c r="A12" s="50">
        <v>62734</v>
      </c>
      <c r="B12" s="54" t="s">
        <v>296</v>
      </c>
      <c r="C12" s="20"/>
      <c r="D12" s="88" t="str">
        <f>IF(ISBLANK($A12),"",INDEX(kluci!$A$1:$F$300,MATCH($A12,kluci!$A$1:$A$300,0),2))</f>
        <v>Sivák Jakub</v>
      </c>
      <c r="E12" s="89">
        <f>IF(ISBLANK($A12),"",INDEX(kluci!$A$1:$F$300,MATCH($A12,kluci!$A$1:$A$300,0),3))</f>
        <v>2007</v>
      </c>
      <c r="F12" s="89" t="str">
        <f>IF(ISBLANK($A12),"",INDEX(kluci!$A$1:$F$300,MATCH($A12,kluci!$A$1:$A$300,0),4))</f>
        <v>U15</v>
      </c>
      <c r="G12" s="88" t="str">
        <f>IF(ISBLANK($A12),"",INDEX(kluci!$A$1:$F$300,MATCH($A12,kluci!$A$1:$A$300,0),5))</f>
        <v>Hostinné Tatran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4"/>
      <c r="N12" s="52"/>
      <c r="O12" s="55"/>
      <c r="P12" s="27">
        <f>SUM(I12:N12)-O12</f>
        <v>0</v>
      </c>
    </row>
    <row r="13" spans="1:16" x14ac:dyDescent="0.3">
      <c r="A13" s="50">
        <v>70266</v>
      </c>
      <c r="B13" s="22" t="s">
        <v>347</v>
      </c>
      <c r="C13" s="20"/>
      <c r="D13" s="88" t="str">
        <f>IF(ISBLANK($A13),"",INDEX(kluci!$A$1:$F$300,MATCH($A13,kluci!$A$1:$A$300,0),2))</f>
        <v>Zoubek Šimon</v>
      </c>
      <c r="E13" s="89">
        <f>IF(ISBLANK($A13),"",INDEX(kluci!$A$1:$F$300,MATCH($A13,kluci!$A$1:$A$300,0),3))</f>
        <v>2008</v>
      </c>
      <c r="F13" s="89" t="str">
        <f>IF(ISBLANK($A13),"",INDEX(kluci!$A$1:$F$300,MATCH($A13,kluci!$A$1:$A$300,0),4))</f>
        <v>U15</v>
      </c>
      <c r="G13" s="88" t="str">
        <f>IF(ISBLANK($A13),"",INDEX(kluci!$A$1:$F$300,MATCH($A13,kluci!$A$1:$A$300,0),5))</f>
        <v>TJ Sokol PP H. Králové 2</v>
      </c>
      <c r="H13" s="86" t="str">
        <f>IF(ISBLANK($A13),"",INDEX(kluci!$A$1:$F$300,MATCH($A13,kluci!$A$1:$A$300,0),6))</f>
        <v>HK</v>
      </c>
      <c r="I13" s="30"/>
      <c r="J13" s="21"/>
      <c r="K13" s="21"/>
      <c r="L13" s="21"/>
      <c r="M13" s="28"/>
      <c r="N13" s="52"/>
      <c r="O13" s="29"/>
      <c r="P13" s="27">
        <f t="shared" si="0"/>
        <v>0</v>
      </c>
    </row>
    <row r="14" spans="1:16" x14ac:dyDescent="0.3">
      <c r="A14" s="50">
        <v>71228</v>
      </c>
      <c r="B14" s="22" t="s">
        <v>347</v>
      </c>
      <c r="C14" s="20"/>
      <c r="D14" s="88" t="str">
        <f>IF(ISBLANK($A14),"",INDEX(kluci!$A$1:$F$300,MATCH($A14,kluci!$A$1:$A$300,0),2))</f>
        <v>Hladký Radovan</v>
      </c>
      <c r="E14" s="89">
        <f>IF(ISBLANK($A14),"",INDEX(kluci!$A$1:$F$300,MATCH($A14,kluci!$A$1:$A$300,0),3))</f>
        <v>2009</v>
      </c>
      <c r="F14" s="89" t="str">
        <f>IF(ISBLANK($A14),"",INDEX(kluci!$A$1:$F$300,MATCH($A14,kluci!$A$1:$A$300,0),4))</f>
        <v>U13</v>
      </c>
      <c r="G14" s="88" t="str">
        <f>IF(ISBLANK($A14),"",INDEX(kluci!$A$1:$F$300,MATCH($A14,kluci!$A$1:$A$300,0),5))</f>
        <v>Kostelec nad Orlicí</v>
      </c>
      <c r="H14" s="86" t="str">
        <f>IF(ISBLANK($A14),"",INDEX(kluci!$A$1:$F$300,MATCH($A14,kluci!$A$1:$A$300,0),6))</f>
        <v>HK</v>
      </c>
      <c r="I14" s="22"/>
      <c r="J14" s="23"/>
      <c r="K14" s="23"/>
      <c r="L14" s="23"/>
      <c r="M14" s="24"/>
      <c r="N14" s="52"/>
      <c r="O14" s="26"/>
      <c r="P14" s="27">
        <f t="shared" si="0"/>
        <v>0</v>
      </c>
    </row>
    <row r="15" spans="1:16" x14ac:dyDescent="0.3">
      <c r="A15" s="50">
        <v>71230</v>
      </c>
      <c r="B15" s="22" t="s">
        <v>347</v>
      </c>
      <c r="C15" s="20"/>
      <c r="D15" s="88" t="str">
        <f>IF(ISBLANK($A15),"",INDEX(kluci!$A$1:$F$300,MATCH($A15,kluci!$A$1:$A$300,0),2))</f>
        <v>Mejtský David</v>
      </c>
      <c r="E15" s="89">
        <f>IF(ISBLANK($A15),"",INDEX(kluci!$A$1:$F$300,MATCH($A15,kluci!$A$1:$A$300,0),3))</f>
        <v>2009</v>
      </c>
      <c r="F15" s="89" t="str">
        <f>IF(ISBLANK($A15),"",INDEX(kluci!$A$1:$F$300,MATCH($A15,kluci!$A$1:$A$300,0),4))</f>
        <v>U13</v>
      </c>
      <c r="G15" s="88" t="str">
        <f>IF(ISBLANK($A15),"",INDEX(kluci!$A$1:$F$300,MATCH($A15,kluci!$A$1:$A$300,0),5))</f>
        <v>Kostelec nad Orlicí</v>
      </c>
      <c r="H15" s="86" t="str">
        <f>IF(ISBLANK($A15),"",INDEX(kluci!$A$1:$F$300,MATCH($A15,kluci!$A$1:$A$300,0),6))</f>
        <v>HK</v>
      </c>
      <c r="I15" s="30"/>
      <c r="J15" s="21"/>
      <c r="K15" s="21"/>
      <c r="L15" s="21"/>
      <c r="M15" s="28"/>
      <c r="N15" s="52"/>
      <c r="O15" s="53"/>
      <c r="P15" s="27">
        <f>SUM(I15:N15)-O15</f>
        <v>0</v>
      </c>
    </row>
    <row r="16" spans="1:16" x14ac:dyDescent="0.3">
      <c r="A16" s="50">
        <v>74172</v>
      </c>
      <c r="B16" s="22" t="s">
        <v>347</v>
      </c>
      <c r="C16" s="20"/>
      <c r="D16" s="88" t="str">
        <f>IF(ISBLANK($A16),"",INDEX(kluci!$A$1:$F$300,MATCH($A16,kluci!$A$1:$A$300,0),2))</f>
        <v>Dušek Jakub</v>
      </c>
      <c r="E16" s="89">
        <f>IF(ISBLANK($A16),"",INDEX(kluci!$A$1:$F$300,MATCH($A16,kluci!$A$1:$A$300,0),3))</f>
        <v>2009</v>
      </c>
      <c r="F16" s="89" t="str">
        <f>IF(ISBLANK($A16),"",INDEX(kluci!$A$1:$F$300,MATCH($A16,kluci!$A$1:$A$300,0),4))</f>
        <v>U13</v>
      </c>
      <c r="G16" s="88" t="str">
        <f>IF(ISBLANK($A16),"",INDEX(kluci!$A$1:$F$300,MATCH($A16,kluci!$A$1:$A$300,0),5))</f>
        <v>Dobré SK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4"/>
      <c r="N16" s="52"/>
      <c r="O16" s="26"/>
      <c r="P16" s="27">
        <f>SUM(I16:N16)-O16</f>
        <v>0</v>
      </c>
    </row>
    <row r="17" spans="1:16" x14ac:dyDescent="0.3">
      <c r="A17" s="50">
        <v>65665</v>
      </c>
      <c r="B17" s="22" t="s">
        <v>347</v>
      </c>
      <c r="C17" s="20"/>
      <c r="D17" s="88" t="str">
        <f>IF(ISBLANK($A17),"",INDEX(kluci!$A$1:$F$300,MATCH($A17,kluci!$A$1:$A$300,0),2))</f>
        <v>Skákal Dominik</v>
      </c>
      <c r="E17" s="89">
        <f>IF(ISBLANK($A17),"",INDEX(kluci!$A$1:$F$300,MATCH($A17,kluci!$A$1:$A$300,0),3))</f>
        <v>2009</v>
      </c>
      <c r="F17" s="89" t="str">
        <f>IF(ISBLANK($A17),"",INDEX(kluci!$A$1:$F$300,MATCH($A17,kluci!$A$1:$A$300,0),4))</f>
        <v>U13</v>
      </c>
      <c r="G17" s="88" t="str">
        <f>IF(ISBLANK($A17),"",INDEX(kluci!$A$1:$F$300,MATCH($A17,kluci!$A$1:$A$300,0),5))</f>
        <v>DTJ Hradec Králové</v>
      </c>
      <c r="H17" s="86" t="str">
        <f>IF(ISBLANK($A17),"",INDEX(kluci!$A$1:$F$300,MATCH($A17,kluci!$A$1:$A$300,0),6))</f>
        <v>HK</v>
      </c>
      <c r="I17" s="30"/>
      <c r="J17" s="21"/>
      <c r="K17" s="21"/>
      <c r="L17" s="21"/>
      <c r="M17" s="28"/>
      <c r="N17" s="52"/>
      <c r="O17" s="53"/>
      <c r="P17" s="27">
        <f t="shared" si="0"/>
        <v>0</v>
      </c>
    </row>
    <row r="18" spans="1:16" x14ac:dyDescent="0.3">
      <c r="A18" s="50">
        <v>78198</v>
      </c>
      <c r="B18" s="22" t="s">
        <v>348</v>
      </c>
      <c r="C18" s="20"/>
      <c r="D18" s="88" t="str">
        <f>IF(ISBLANK($A18),"",INDEX(kluci!$A$1:$F$300,MATCH($A18,kluci!$A$1:$A$300,0),2))</f>
        <v>Novák Hynek</v>
      </c>
      <c r="E18" s="89">
        <f>IF(ISBLANK($A18),"",INDEX(kluci!$A$1:$F$300,MATCH($A18,kluci!$A$1:$A$300,0),3))</f>
        <v>2009</v>
      </c>
      <c r="F18" s="89" t="str">
        <f>IF(ISBLANK($A18),"",INDEX(kluci!$A$1:$F$300,MATCH($A18,kluci!$A$1:$A$300,0),4))</f>
        <v>U13</v>
      </c>
      <c r="G18" s="88" t="str">
        <f>IF(ISBLANK($A18),"",INDEX(kluci!$A$1:$F$300,MATCH($A18,kluci!$A$1:$A$300,0),5))</f>
        <v>TJ Sokol PP H. Králové 2</v>
      </c>
      <c r="H18" s="86" t="str">
        <f>IF(ISBLANK($A18),"",INDEX(kluci!$A$1:$F$300,MATCH($A18,kluci!$A$1:$A$300,0),6))</f>
        <v>HK</v>
      </c>
      <c r="I18" s="30"/>
      <c r="J18" s="21"/>
      <c r="K18" s="21"/>
      <c r="L18" s="21"/>
      <c r="M18" s="28"/>
      <c r="N18" s="52"/>
      <c r="O18" s="29"/>
      <c r="P18" s="27">
        <f t="shared" si="0"/>
        <v>0</v>
      </c>
    </row>
    <row r="19" spans="1:16" x14ac:dyDescent="0.3">
      <c r="A19" s="50">
        <v>71047</v>
      </c>
      <c r="B19" s="22" t="s">
        <v>348</v>
      </c>
      <c r="C19" s="20"/>
      <c r="D19" s="88" t="str">
        <f>IF(ISBLANK($A19),"",INDEX(kluci!$A$1:$F$300,MATCH($A19,kluci!$A$1:$A$300,0),2))</f>
        <v>Dus Dalibor</v>
      </c>
      <c r="E19" s="89">
        <f>IF(ISBLANK($A19),"",INDEX(kluci!$A$1:$F$300,MATCH($A19,kluci!$A$1:$A$300,0),3))</f>
        <v>2007</v>
      </c>
      <c r="F19" s="89" t="str">
        <f>IF(ISBLANK($A19),"",INDEX(kluci!$A$1:$F$300,MATCH($A19,kluci!$A$1:$A$300,0),4))</f>
        <v>U15</v>
      </c>
      <c r="G19" s="88" t="str">
        <f>IF(ISBLANK($A19),"",INDEX(kluci!$A$1:$F$300,MATCH($A19,kluci!$A$1:$A$300,0),5))</f>
        <v>Chrudim Sokol</v>
      </c>
      <c r="H19" s="86" t="str">
        <f>IF(ISBLANK($A19),"",INDEX(kluci!$A$1:$F$300,MATCH($A19,kluci!$A$1:$A$300,0),6))</f>
        <v>PA</v>
      </c>
      <c r="I19" s="30"/>
      <c r="J19" s="21"/>
      <c r="K19" s="21"/>
      <c r="L19" s="21"/>
      <c r="M19" s="28"/>
      <c r="N19" s="52"/>
      <c r="O19" s="29"/>
      <c r="P19" s="27">
        <f t="shared" si="0"/>
        <v>0</v>
      </c>
    </row>
    <row r="20" spans="1:16" x14ac:dyDescent="0.3">
      <c r="A20" s="50">
        <v>70868</v>
      </c>
      <c r="B20" s="22" t="s">
        <v>348</v>
      </c>
      <c r="C20" s="20"/>
      <c r="D20" s="88" t="str">
        <f>IF(ISBLANK($A20),"",INDEX(kluci!$A$1:$F$300,MATCH($A20,kluci!$A$1:$A$300,0),2))</f>
        <v>Landa Matěj</v>
      </c>
      <c r="E20" s="89">
        <f>IF(ISBLANK($A20),"",INDEX(kluci!$A$1:$F$300,MATCH($A20,kluci!$A$1:$A$300,0),3))</f>
        <v>2008</v>
      </c>
      <c r="F20" s="89" t="str">
        <f>IF(ISBLANK($A20),"",INDEX(kluci!$A$1:$F$300,MATCH($A20,kluci!$A$1:$A$300,0),4))</f>
        <v>U15</v>
      </c>
      <c r="G20" s="88" t="str">
        <f>IF(ISBLANK($A20),"",INDEX(kluci!$A$1:$F$300,MATCH($A20,kluci!$A$1:$A$300,0),5))</f>
        <v>DTJ Hradec Králové</v>
      </c>
      <c r="H20" s="86" t="str">
        <f>IF(ISBLANK($A20),"",INDEX(kluci!$A$1:$F$300,MATCH($A20,kluci!$A$1:$A$300,0),6))</f>
        <v>HK</v>
      </c>
      <c r="I20" s="22"/>
      <c r="J20" s="23"/>
      <c r="K20" s="23"/>
      <c r="L20" s="23"/>
      <c r="M20" s="24"/>
      <c r="N20" s="52"/>
      <c r="O20" s="26"/>
      <c r="P20" s="27">
        <f t="shared" si="0"/>
        <v>0</v>
      </c>
    </row>
    <row r="21" spans="1:16" x14ac:dyDescent="0.3">
      <c r="A21" s="50">
        <v>70766</v>
      </c>
      <c r="B21" s="22" t="s">
        <v>348</v>
      </c>
      <c r="C21" s="20"/>
      <c r="D21" s="88" t="str">
        <f>IF(ISBLANK($A21),"",INDEX(kluci!$A$1:$F$300,MATCH($A21,kluci!$A$1:$A$300,0),2))</f>
        <v>Skákal Daniel</v>
      </c>
      <c r="E21" s="89">
        <f>IF(ISBLANK($A21),"",INDEX(kluci!$A$1:$F$300,MATCH($A21,kluci!$A$1:$A$300,0),3))</f>
        <v>2011</v>
      </c>
      <c r="F21" s="89" t="str">
        <f>IF(ISBLANK($A21),"",INDEX(kluci!$A$1:$F$300,MATCH($A21,kluci!$A$1:$A$300,0),4))</f>
        <v>U11</v>
      </c>
      <c r="G21" s="88" t="str">
        <f>IF(ISBLANK($A21),"",INDEX(kluci!$A$1:$F$300,MATCH($A21,kluci!$A$1:$A$300,0),5))</f>
        <v>DTJ Hradec Králové</v>
      </c>
      <c r="H21" s="86" t="str">
        <f>IF(ISBLANK($A21),"",INDEX(kluci!$A$1:$F$300,MATCH($A21,kluci!$A$1:$A$300,0),6))</f>
        <v>HK</v>
      </c>
      <c r="I21" s="30"/>
      <c r="J21" s="21"/>
      <c r="K21" s="21"/>
      <c r="L21" s="21"/>
      <c r="M21" s="28"/>
      <c r="N21" s="52"/>
      <c r="O21" s="53"/>
      <c r="P21" s="27">
        <f t="shared" si="0"/>
        <v>0</v>
      </c>
    </row>
    <row r="22" spans="1:16" x14ac:dyDescent="0.3">
      <c r="A22" s="50">
        <v>73911</v>
      </c>
      <c r="B22" s="22" t="s">
        <v>89</v>
      </c>
      <c r="C22" s="20"/>
      <c r="D22" s="88" t="str">
        <f>IF(ISBLANK($A22),"",INDEX(kluci!$A$1:$F$300,MATCH($A22,kluci!$A$1:$A$300,0),2))</f>
        <v>Pavlíček Martin</v>
      </c>
      <c r="E22" s="89">
        <f>IF(ISBLANK($A22),"",INDEX(kluci!$A$1:$F$300,MATCH($A22,kluci!$A$1:$A$300,0),3))</f>
        <v>2008</v>
      </c>
      <c r="F22" s="89" t="str">
        <f>IF(ISBLANK($A22),"",INDEX(kluci!$A$1:$F$300,MATCH($A22,kluci!$A$1:$A$300,0),4))</f>
        <v>U15</v>
      </c>
      <c r="G22" s="88" t="str">
        <f>IF(ISBLANK($A22),"",INDEX(kluci!$A$1:$F$300,MATCH($A22,kluci!$A$1:$A$300,0),5))</f>
        <v>Lanškroun TJ</v>
      </c>
      <c r="H22" s="86" t="str">
        <f>IF(ISBLANK($A22),"",INDEX(kluci!$A$1:$F$300,MATCH($A22,kluci!$A$1:$A$300,0),6))</f>
        <v>PA</v>
      </c>
      <c r="I22" s="30"/>
      <c r="J22" s="21"/>
      <c r="K22" s="21"/>
      <c r="L22" s="21"/>
      <c r="M22" s="28"/>
      <c r="N22" s="52"/>
      <c r="O22" s="29"/>
      <c r="P22" s="27">
        <f t="shared" si="0"/>
        <v>0</v>
      </c>
    </row>
    <row r="23" spans="1:16" x14ac:dyDescent="0.3">
      <c r="A23" s="50">
        <v>71386</v>
      </c>
      <c r="B23" s="22" t="s">
        <v>92</v>
      </c>
      <c r="C23" s="20"/>
      <c r="D23" s="88" t="str">
        <f>IF(ISBLANK($A23),"",INDEX(kluci!$A$1:$F$300,MATCH($A23,kluci!$A$1:$A$300,0),2))</f>
        <v>Matuška Tomáš</v>
      </c>
      <c r="E23" s="89">
        <f>IF(ISBLANK($A23),"",INDEX(kluci!$A$1:$F$300,MATCH($A23,kluci!$A$1:$A$300,0),3))</f>
        <v>2012</v>
      </c>
      <c r="F23" s="89" t="str">
        <f>IF(ISBLANK($A23),"",INDEX(kluci!$A$1:$F$300,MATCH($A23,kluci!$A$1:$A$300,0),4))</f>
        <v>U11</v>
      </c>
      <c r="G23" s="88" t="str">
        <f>IF(ISBLANK($A23),"",INDEX(kluci!$A$1:$F$300,MATCH($A23,kluci!$A$1:$A$300,0),5))</f>
        <v>Hostinné Tatran</v>
      </c>
      <c r="H23" s="86" t="str">
        <f>IF(ISBLANK($A23),"",INDEX(kluci!$A$1:$F$300,MATCH($A23,kluci!$A$1:$A$300,0),6))</f>
        <v>HK</v>
      </c>
      <c r="I23" s="30"/>
      <c r="J23" s="21"/>
      <c r="K23" s="21"/>
      <c r="L23" s="21"/>
      <c r="M23" s="28"/>
      <c r="N23" s="52"/>
      <c r="O23" s="29"/>
      <c r="P23" s="27">
        <f t="shared" si="0"/>
        <v>0</v>
      </c>
    </row>
    <row r="24" spans="1:16" x14ac:dyDescent="0.3">
      <c r="A24" s="50">
        <v>74906</v>
      </c>
      <c r="B24" s="22" t="s">
        <v>270</v>
      </c>
      <c r="C24" s="20"/>
      <c r="D24" s="88" t="str">
        <f>IF(ISBLANK($A24),"",INDEX(kluci!$A$1:$F$300,MATCH($A24,kluci!$A$1:$A$300,0),2))</f>
        <v>Michek Tomáš</v>
      </c>
      <c r="E24" s="89">
        <f>IF(ISBLANK($A24),"",INDEX(kluci!$A$1:$F$300,MATCH($A24,kluci!$A$1:$A$300,0),3))</f>
        <v>2009</v>
      </c>
      <c r="F24" s="89" t="str">
        <f>IF(ISBLANK($A24),"",INDEX(kluci!$A$1:$F$300,MATCH($A24,kluci!$A$1:$A$300,0),4))</f>
        <v>U13</v>
      </c>
      <c r="G24" s="88" t="str">
        <f>IF(ISBLANK($A24),"",INDEX(kluci!$A$1:$F$300,MATCH($A24,kluci!$A$1:$A$300,0),5))</f>
        <v>Chrudim Sokol</v>
      </c>
      <c r="H24" s="86" t="str">
        <f>IF(ISBLANK($A24),"",INDEX(kluci!$A$1:$F$300,MATCH($A24,kluci!$A$1:$A$300,0),6))</f>
        <v>PA</v>
      </c>
      <c r="I24" s="30"/>
      <c r="J24" s="21"/>
      <c r="K24" s="21"/>
      <c r="L24" s="21"/>
      <c r="M24" s="28"/>
      <c r="N24" s="52"/>
      <c r="O24" s="29"/>
      <c r="P24" s="27">
        <f t="shared" si="0"/>
        <v>0</v>
      </c>
    </row>
    <row r="25" spans="1:16" x14ac:dyDescent="0.3">
      <c r="A25" s="50">
        <v>75964</v>
      </c>
      <c r="B25" s="22" t="s">
        <v>270</v>
      </c>
      <c r="C25" s="20"/>
      <c r="D25" s="88" t="str">
        <f>IF(ISBLANK($A25),"",INDEX(kluci!$A$1:$F$300,MATCH($A25,kluci!$A$1:$A$300,0),2))</f>
        <v>Rubek Jakub</v>
      </c>
      <c r="E25" s="89">
        <f>IF(ISBLANK($A25),"",INDEX(kluci!$A$1:$F$300,MATCH($A25,kluci!$A$1:$A$300,0),3))</f>
        <v>2008</v>
      </c>
      <c r="F25" s="89" t="str">
        <f>IF(ISBLANK($A25),"",INDEX(kluci!$A$1:$F$300,MATCH($A25,kluci!$A$1:$A$300,0),4))</f>
        <v>U15</v>
      </c>
      <c r="G25" s="88" t="str">
        <f>IF(ISBLANK($A25),"",INDEX(kluci!$A$1:$F$300,MATCH($A25,kluci!$A$1:$A$300,0),5))</f>
        <v>Chrudim Sokol</v>
      </c>
      <c r="H25" s="86" t="str">
        <f>IF(ISBLANK($A25),"",INDEX(kluci!$A$1:$F$300,MATCH($A25,kluci!$A$1:$A$300,0),6))</f>
        <v>PA</v>
      </c>
      <c r="I25" s="30"/>
      <c r="J25" s="21"/>
      <c r="K25" s="21"/>
      <c r="L25" s="21"/>
      <c r="M25" s="28"/>
      <c r="N25" s="52"/>
      <c r="O25" s="29"/>
      <c r="P25" s="27">
        <f t="shared" si="0"/>
        <v>0</v>
      </c>
    </row>
    <row r="26" spans="1:16" x14ac:dyDescent="0.3">
      <c r="A26" s="50">
        <v>70882</v>
      </c>
      <c r="B26" s="22" t="s">
        <v>298</v>
      </c>
      <c r="C26" s="20"/>
      <c r="D26" s="88" t="str">
        <f>IF(ISBLANK($A26),"",INDEX(kluci!$A$1:$F$300,MATCH($A26,kluci!$A$1:$A$300,0),2))</f>
        <v>Chaloupka Adam</v>
      </c>
      <c r="E26" s="89">
        <f>IF(ISBLANK($A26),"",INDEX(kluci!$A$1:$F$300,MATCH($A26,kluci!$A$1:$A$300,0),3))</f>
        <v>2009</v>
      </c>
      <c r="F26" s="89" t="str">
        <f>IF(ISBLANK($A26),"",INDEX(kluci!$A$1:$F$300,MATCH($A26,kluci!$A$1:$A$300,0),4))</f>
        <v>U13</v>
      </c>
      <c r="G26" s="88" t="str">
        <f>IF(ISBLANK($A26),"",INDEX(kluci!$A$1:$F$300,MATCH($A26,kluci!$A$1:$A$300,0),5))</f>
        <v>TJ Sokol PP H. Králové 2</v>
      </c>
      <c r="H26" s="86" t="str">
        <f>IF(ISBLANK($A26),"",INDEX(kluci!$A$1:$F$300,MATCH($A26,kluci!$A$1:$A$300,0),6))</f>
        <v>HK</v>
      </c>
      <c r="I26" s="30"/>
      <c r="J26" s="21"/>
      <c r="K26" s="21"/>
      <c r="L26" s="21"/>
      <c r="M26" s="28"/>
      <c r="N26" s="52"/>
      <c r="O26" s="29"/>
      <c r="P26" s="27">
        <f t="shared" si="0"/>
        <v>0</v>
      </c>
    </row>
    <row r="27" spans="1:16" x14ac:dyDescent="0.3">
      <c r="A27" s="50">
        <v>70265</v>
      </c>
      <c r="B27" s="22" t="s">
        <v>298</v>
      </c>
      <c r="C27" s="20"/>
      <c r="D27" s="88" t="str">
        <f>IF(ISBLANK($A27),"",INDEX(kluci!$A$1:$F$300,MATCH($A27,kluci!$A$1:$A$300,0),2))</f>
        <v>Veldon John</v>
      </c>
      <c r="E27" s="89">
        <f>IF(ISBLANK($A27),"",INDEX(kluci!$A$1:$F$300,MATCH($A27,kluci!$A$1:$A$300,0),3))</f>
        <v>2008</v>
      </c>
      <c r="F27" s="89" t="str">
        <f>IF(ISBLANK($A27),"",INDEX(kluci!$A$1:$F$300,MATCH($A27,kluci!$A$1:$A$300,0),4))</f>
        <v>U15</v>
      </c>
      <c r="G27" s="88" t="str">
        <f>IF(ISBLANK($A27),"",INDEX(kluci!$A$1:$F$300,MATCH($A27,kluci!$A$1:$A$300,0),5))</f>
        <v>Stěžery Sokol</v>
      </c>
      <c r="H27" s="86" t="str">
        <f>IF(ISBLANK($A27),"",INDEX(kluci!$A$1:$F$300,MATCH($A27,kluci!$A$1:$A$300,0),6))</f>
        <v>HK</v>
      </c>
      <c r="I27" s="30"/>
      <c r="J27" s="21"/>
      <c r="K27" s="21"/>
      <c r="L27" s="21"/>
      <c r="M27" s="28"/>
      <c r="N27" s="52"/>
      <c r="O27" s="29"/>
      <c r="P27" s="27">
        <f t="shared" si="0"/>
        <v>0</v>
      </c>
    </row>
    <row r="28" spans="1:16" x14ac:dyDescent="0.3">
      <c r="A28" s="50">
        <v>70880</v>
      </c>
      <c r="B28" s="22" t="s">
        <v>298</v>
      </c>
      <c r="C28" s="20"/>
      <c r="D28" s="88" t="str">
        <f>IF(ISBLANK($A28),"",INDEX(kluci!$A$1:$F$300,MATCH($A28,kluci!$A$1:$A$300,0),2))</f>
        <v>Chaloupka David</v>
      </c>
      <c r="E28" s="89">
        <f>IF(ISBLANK($A28),"",INDEX(kluci!$A$1:$F$300,MATCH($A28,kluci!$A$1:$A$300,0),3))</f>
        <v>2009</v>
      </c>
      <c r="F28" s="89" t="str">
        <f>IF(ISBLANK($A28),"",INDEX(kluci!$A$1:$F$300,MATCH($A28,kluci!$A$1:$A$300,0),4))</f>
        <v>U13</v>
      </c>
      <c r="G28" s="88" t="str">
        <f>IF(ISBLANK($A28),"",INDEX(kluci!$A$1:$F$300,MATCH($A28,kluci!$A$1:$A$300,0),5))</f>
        <v>TJ Sokol PP H. Králové 2</v>
      </c>
      <c r="H28" s="86" t="str">
        <f>IF(ISBLANK($A28),"",INDEX(kluci!$A$1:$F$300,MATCH($A28,kluci!$A$1:$A$300,0),6))</f>
        <v>HK</v>
      </c>
      <c r="I28" s="30"/>
      <c r="J28" s="21"/>
      <c r="K28" s="21"/>
      <c r="L28" s="21"/>
      <c r="M28" s="28"/>
      <c r="N28" s="52"/>
      <c r="O28" s="29"/>
      <c r="P28" s="27">
        <f t="shared" si="0"/>
        <v>0</v>
      </c>
    </row>
    <row r="29" spans="1:16" x14ac:dyDescent="0.3">
      <c r="A29" s="50">
        <v>78802</v>
      </c>
      <c r="B29" s="22" t="s">
        <v>298</v>
      </c>
      <c r="C29" s="20"/>
      <c r="D29" s="88" t="str">
        <f>IF(ISBLANK($A29),"",INDEX(kluci!$A$1:$F$300,MATCH($A29,kluci!$A$1:$A$300,0),2))</f>
        <v>Stejskal Vojtěch</v>
      </c>
      <c r="E29" s="89">
        <f>IF(ISBLANK($A29),"",INDEX(kluci!$A$1:$F$300,MATCH($A29,kluci!$A$1:$A$300,0),3))</f>
        <v>2007</v>
      </c>
      <c r="F29" s="89" t="str">
        <f>IF(ISBLANK($A29),"",INDEX(kluci!$A$1:$F$300,MATCH($A29,kluci!$A$1:$A$300,0),4))</f>
        <v>U15</v>
      </c>
      <c r="G29" s="88" t="str">
        <f>IF(ISBLANK($A29),"",INDEX(kluci!$A$1:$F$300,MATCH($A29,kluci!$A$1:$A$300,0),5))</f>
        <v>Stěžery Sokol</v>
      </c>
      <c r="H29" s="86" t="str">
        <f>IF(ISBLANK($A29),"",INDEX(kluci!$A$1:$F$300,MATCH($A29,kluci!$A$1:$A$300,0),6))</f>
        <v>HK</v>
      </c>
      <c r="I29" s="30"/>
      <c r="J29" s="21"/>
      <c r="K29" s="21"/>
      <c r="L29" s="21"/>
      <c r="M29" s="28"/>
      <c r="N29" s="52"/>
      <c r="O29" s="29"/>
      <c r="P29" s="27">
        <f t="shared" si="0"/>
        <v>0</v>
      </c>
    </row>
    <row r="30" spans="1:16" x14ac:dyDescent="0.3">
      <c r="A30" s="50">
        <v>77234</v>
      </c>
      <c r="B30" s="22" t="s">
        <v>298</v>
      </c>
      <c r="C30" s="20"/>
      <c r="D30" s="88" t="str">
        <f>IF(ISBLANK($A30),"",INDEX(kluci!$A$1:$F$300,MATCH($A30,kluci!$A$1:$A$300,0),2))</f>
        <v>Kubíček Tomáš</v>
      </c>
      <c r="E30" s="89">
        <f>IF(ISBLANK($A30),"",INDEX(kluci!$A$1:$F$300,MATCH($A30,kluci!$A$1:$A$300,0),3))</f>
        <v>2008</v>
      </c>
      <c r="F30" s="89" t="str">
        <f>IF(ISBLANK($A30),"",INDEX(kluci!$A$1:$F$300,MATCH($A30,kluci!$A$1:$A$300,0),4))</f>
        <v>U15</v>
      </c>
      <c r="G30" s="88" t="str">
        <f>IF(ISBLANK($A30),"",INDEX(kluci!$A$1:$F$300,MATCH($A30,kluci!$A$1:$A$300,0),5))</f>
        <v>Ústí nad Orlicí TTC</v>
      </c>
      <c r="H30" s="86" t="str">
        <f>IF(ISBLANK($A30),"",INDEX(kluci!$A$1:$F$300,MATCH($A30,kluci!$A$1:$A$300,0),6))</f>
        <v>PA</v>
      </c>
      <c r="I30" s="22"/>
      <c r="J30" s="23"/>
      <c r="K30" s="23"/>
      <c r="L30" s="23"/>
      <c r="M30" s="24"/>
      <c r="N30" s="52"/>
      <c r="O30" s="26"/>
      <c r="P30" s="27">
        <f>SUM(I30:N30)-O30</f>
        <v>0</v>
      </c>
    </row>
    <row r="31" spans="1:16" x14ac:dyDescent="0.3">
      <c r="A31" s="50">
        <v>76655</v>
      </c>
      <c r="B31" s="22" t="s">
        <v>349</v>
      </c>
      <c r="C31" s="20"/>
      <c r="D31" s="88" t="str">
        <f>IF(ISBLANK($A31),"",INDEX(kluci!$A$1:$F$300,MATCH($A31,kluci!$A$1:$A$300,0),2))</f>
        <v>Fidler Jakub</v>
      </c>
      <c r="E31" s="89">
        <f>IF(ISBLANK($A31),"",INDEX(kluci!$A$1:$F$300,MATCH($A31,kluci!$A$1:$A$300,0),3))</f>
        <v>2010</v>
      </c>
      <c r="F31" s="89" t="str">
        <f>IF(ISBLANK($A31),"",INDEX(kluci!$A$1:$F$300,MATCH($A31,kluci!$A$1:$A$300,0),4))</f>
        <v>U13</v>
      </c>
      <c r="G31" s="88" t="str">
        <f>IF(ISBLANK($A31),"",INDEX(kluci!$A$1:$F$300,MATCH($A31,kluci!$A$1:$A$300,0),5))</f>
        <v>TJ Sokol PP H. Králové 2</v>
      </c>
      <c r="H31" s="86" t="str">
        <f>IF(ISBLANK($A31),"",INDEX(kluci!$A$1:$F$300,MATCH($A31,kluci!$A$1:$A$300,0),6))</f>
        <v>HK</v>
      </c>
      <c r="I31" s="30"/>
      <c r="J31" s="21"/>
      <c r="K31" s="21"/>
      <c r="L31" s="21"/>
      <c r="M31" s="28"/>
      <c r="N31" s="52"/>
      <c r="O31" s="29"/>
      <c r="P31" s="27">
        <f t="shared" si="0"/>
        <v>0</v>
      </c>
    </row>
    <row r="32" spans="1:16" x14ac:dyDescent="0.3">
      <c r="A32" s="50">
        <v>72797</v>
      </c>
      <c r="B32" s="22" t="s">
        <v>349</v>
      </c>
      <c r="C32" s="20"/>
      <c r="D32" s="88" t="str">
        <f>IF(ISBLANK($A32),"",INDEX(kluci!$A$1:$F$300,MATCH($A32,kluci!$A$1:$A$300,0),2))</f>
        <v>Rulík Jiří</v>
      </c>
      <c r="E32" s="89">
        <f>IF(ISBLANK($A32),"",INDEX(kluci!$A$1:$F$300,MATCH($A32,kluci!$A$1:$A$300,0),3))</f>
        <v>2008</v>
      </c>
      <c r="F32" s="89" t="str">
        <f>IF(ISBLANK($A32),"",INDEX(kluci!$A$1:$F$300,MATCH($A32,kluci!$A$1:$A$300,0),4))</f>
        <v>U15</v>
      </c>
      <c r="G32" s="88" t="str">
        <f>IF(ISBLANK($A32),"",INDEX(kluci!$A$1:$F$300,MATCH($A32,kluci!$A$1:$A$300,0),5))</f>
        <v>Heřmanův Městec</v>
      </c>
      <c r="H32" s="86" t="str">
        <f>IF(ISBLANK($A32),"",INDEX(kluci!$A$1:$F$300,MATCH($A32,kluci!$A$1:$A$300,0),6))</f>
        <v>PA</v>
      </c>
      <c r="I32" s="30"/>
      <c r="J32" s="21"/>
      <c r="K32" s="21"/>
      <c r="L32" s="21"/>
      <c r="M32" s="28"/>
      <c r="N32" s="52"/>
      <c r="O32" s="29"/>
      <c r="P32" s="27">
        <f t="shared" si="0"/>
        <v>0</v>
      </c>
    </row>
    <row r="33" spans="1:16" x14ac:dyDescent="0.3">
      <c r="A33" s="50">
        <v>77722</v>
      </c>
      <c r="B33" s="22" t="s">
        <v>349</v>
      </c>
      <c r="C33" s="20"/>
      <c r="D33" s="88" t="str">
        <f>IF(ISBLANK($A33),"",INDEX(kluci!$A$1:$F$300,MATCH($A33,kluci!$A$1:$A$300,0),2))</f>
        <v>Svátek Martin</v>
      </c>
      <c r="E33" s="89">
        <f>IF(ISBLANK($A33),"",INDEX(kluci!$A$1:$F$300,MATCH($A33,kluci!$A$1:$A$300,0),3))</f>
        <v>2008</v>
      </c>
      <c r="F33" s="89" t="str">
        <f>IF(ISBLANK($A33),"",INDEX(kluci!$A$1:$F$300,MATCH($A33,kluci!$A$1:$A$300,0),4))</f>
        <v>U15</v>
      </c>
      <c r="G33" s="88" t="str">
        <f>IF(ISBLANK($A33),"",INDEX(kluci!$A$1:$F$300,MATCH($A33,kluci!$A$1:$A$300,0),5))</f>
        <v>Kostelec nad Orlicí</v>
      </c>
      <c r="H33" s="86" t="str">
        <f>IF(ISBLANK($A33),"",INDEX(kluci!$A$1:$F$300,MATCH($A33,kluci!$A$1:$A$300,0),6))</f>
        <v>HK</v>
      </c>
      <c r="I33" s="30"/>
      <c r="J33" s="21"/>
      <c r="K33" s="21"/>
      <c r="L33" s="21"/>
      <c r="M33" s="28"/>
      <c r="N33" s="52"/>
      <c r="O33" s="29"/>
      <c r="P33" s="27">
        <f t="shared" si="0"/>
        <v>0</v>
      </c>
    </row>
    <row r="34" spans="1:16" x14ac:dyDescent="0.3">
      <c r="A34" s="50">
        <v>78246</v>
      </c>
      <c r="B34" s="22" t="s">
        <v>349</v>
      </c>
      <c r="C34" s="20"/>
      <c r="D34" s="88" t="str">
        <f>IF(ISBLANK($A34),"",INDEX(kluci!$A$1:$F$300,MATCH($A34,kluci!$A$1:$A$300,0),2))</f>
        <v>Holanec Jakub</v>
      </c>
      <c r="E34" s="89">
        <f>IF(ISBLANK($A34),"",INDEX(kluci!$A$1:$F$300,MATCH($A34,kluci!$A$1:$A$300,0),3))</f>
        <v>2008</v>
      </c>
      <c r="F34" s="89" t="str">
        <f>IF(ISBLANK($A34),"",INDEX(kluci!$A$1:$F$300,MATCH($A34,kluci!$A$1:$A$300,0),4))</f>
        <v>U15</v>
      </c>
      <c r="G34" s="88" t="str">
        <f>IF(ISBLANK($A34),"",INDEX(kluci!$A$1:$F$300,MATCH($A34,kluci!$A$1:$A$300,0),5))</f>
        <v>Dobré SK</v>
      </c>
      <c r="H34" s="86" t="str">
        <f>IF(ISBLANK($A34),"",INDEX(kluci!$A$1:$F$300,MATCH($A34,kluci!$A$1:$A$300,0),6))</f>
        <v>HK</v>
      </c>
      <c r="I34" s="30"/>
      <c r="J34" s="21"/>
      <c r="K34" s="21"/>
      <c r="L34" s="21"/>
      <c r="M34" s="28"/>
      <c r="N34" s="52"/>
      <c r="O34" s="29"/>
      <c r="P34" s="27">
        <f t="shared" ref="P34:P46" si="1">SUM(I34:N34)-O34</f>
        <v>0</v>
      </c>
    </row>
    <row r="35" spans="1:16" x14ac:dyDescent="0.3">
      <c r="A35" s="50">
        <v>72833</v>
      </c>
      <c r="B35" s="22" t="s">
        <v>349</v>
      </c>
      <c r="C35" s="20"/>
      <c r="D35" s="88" t="str">
        <f>IF(ISBLANK($A35),"",INDEX(kluci!$A$1:$F$300,MATCH($A35,kluci!$A$1:$A$300,0),2))</f>
        <v>Liebich František</v>
      </c>
      <c r="E35" s="89">
        <f>IF(ISBLANK($A35),"",INDEX(kluci!$A$1:$F$300,MATCH($A35,kluci!$A$1:$A$300,0),3))</f>
        <v>2008</v>
      </c>
      <c r="F35" s="89" t="str">
        <f>IF(ISBLANK($A35),"",INDEX(kluci!$A$1:$F$300,MATCH($A35,kluci!$A$1:$A$300,0),4))</f>
        <v>U15</v>
      </c>
      <c r="G35" s="88" t="str">
        <f>IF(ISBLANK($A35),"",INDEX(kluci!$A$1:$F$300,MATCH($A35,kluci!$A$1:$A$300,0),5))</f>
        <v>Orlice</v>
      </c>
      <c r="H35" s="86" t="str">
        <f>IF(ISBLANK($A35),"",INDEX(kluci!$A$1:$F$300,MATCH($A35,kluci!$A$1:$A$300,0),6))</f>
        <v>PA</v>
      </c>
      <c r="I35" s="22"/>
      <c r="J35" s="23"/>
      <c r="K35" s="23"/>
      <c r="L35" s="23"/>
      <c r="M35" s="24"/>
      <c r="N35" s="52"/>
      <c r="O35" s="26"/>
      <c r="P35" s="27">
        <f>SUM(I35:N35)-O35</f>
        <v>0</v>
      </c>
    </row>
    <row r="36" spans="1:16" x14ac:dyDescent="0.3">
      <c r="A36" s="50">
        <v>70782</v>
      </c>
      <c r="B36" s="22" t="s">
        <v>349</v>
      </c>
      <c r="C36" s="20"/>
      <c r="D36" s="88" t="str">
        <f>IF(ISBLANK($A36),"",INDEX(kluci!$A$1:$F$300,MATCH($A36,kluci!$A$1:$A$300,0),2))</f>
        <v>Krčmář Tomáš</v>
      </c>
      <c r="E36" s="89">
        <f>IF(ISBLANK($A36),"",INDEX(kluci!$A$1:$F$300,MATCH($A36,kluci!$A$1:$A$300,0),3))</f>
        <v>2008</v>
      </c>
      <c r="F36" s="89" t="str">
        <f>IF(ISBLANK($A36),"",INDEX(kluci!$A$1:$F$300,MATCH($A36,kluci!$A$1:$A$300,0),4))</f>
        <v>U15</v>
      </c>
      <c r="G36" s="88" t="str">
        <f>IF(ISBLANK($A36),"",INDEX(kluci!$A$1:$F$300,MATCH($A36,kluci!$A$1:$A$300,0),5))</f>
        <v>Kostelec nad Orlicí</v>
      </c>
      <c r="H36" s="86" t="str">
        <f>IF(ISBLANK($A36),"",INDEX(kluci!$A$1:$F$300,MATCH($A36,kluci!$A$1:$A$300,0),6))</f>
        <v>HK</v>
      </c>
      <c r="I36" s="30"/>
      <c r="J36" s="21"/>
      <c r="K36" s="21"/>
      <c r="L36" s="21"/>
      <c r="M36" s="28"/>
      <c r="N36" s="52"/>
      <c r="O36" s="53"/>
      <c r="P36" s="27">
        <f>SUM(I36:N36)-O36</f>
        <v>0</v>
      </c>
    </row>
    <row r="37" spans="1:16" x14ac:dyDescent="0.3">
      <c r="A37" s="50">
        <v>70324</v>
      </c>
      <c r="B37" s="22" t="s">
        <v>349</v>
      </c>
      <c r="C37" s="20"/>
      <c r="D37" s="88" t="str">
        <f>IF(ISBLANK($A37),"",INDEX(kluci!$A$1:$F$300,MATCH($A37,kluci!$A$1:$A$300,0),2))</f>
        <v>Hübner Lukáš</v>
      </c>
      <c r="E37" s="89">
        <f>IF(ISBLANK($A37),"",INDEX(kluci!$A$1:$F$300,MATCH($A37,kluci!$A$1:$A$300,0),3))</f>
        <v>2008</v>
      </c>
      <c r="F37" s="89" t="str">
        <f>IF(ISBLANK($A37),"",INDEX(kluci!$A$1:$F$300,MATCH($A37,kluci!$A$1:$A$300,0),4))</f>
        <v>U15</v>
      </c>
      <c r="G37" s="88" t="str">
        <f>IF(ISBLANK($A37),"",INDEX(kluci!$A$1:$F$300,MATCH($A37,kluci!$A$1:$A$300,0),5))</f>
        <v>Chrudim Sokol</v>
      </c>
      <c r="H37" s="86" t="str">
        <f>IF(ISBLANK($A37),"",INDEX(kluci!$A$1:$F$300,MATCH($A37,kluci!$A$1:$A$300,0),6))</f>
        <v>PA</v>
      </c>
      <c r="I37" s="22"/>
      <c r="J37" s="23"/>
      <c r="K37" s="23"/>
      <c r="L37" s="23"/>
      <c r="M37" s="24"/>
      <c r="N37" s="52"/>
      <c r="O37" s="26"/>
      <c r="P37" s="27">
        <f t="shared" si="1"/>
        <v>0</v>
      </c>
    </row>
    <row r="38" spans="1:16" x14ac:dyDescent="0.3">
      <c r="A38" s="50">
        <v>70885</v>
      </c>
      <c r="B38" s="54" t="s">
        <v>350</v>
      </c>
      <c r="C38" s="20"/>
      <c r="D38" s="88" t="str">
        <f>IF(ISBLANK($A38),"",INDEX(kluci!$A$1:$F$300,MATCH($A38,kluci!$A$1:$A$300,0),2))</f>
        <v>Vícha Jan</v>
      </c>
      <c r="E38" s="89">
        <f>IF(ISBLANK($A38),"",INDEX(kluci!$A$1:$F$300,MATCH($A38,kluci!$A$1:$A$300,0),3))</f>
        <v>2010</v>
      </c>
      <c r="F38" s="89" t="str">
        <f>IF(ISBLANK($A38),"",INDEX(kluci!$A$1:$F$300,MATCH($A38,kluci!$A$1:$A$300,0),4))</f>
        <v>U13</v>
      </c>
      <c r="G38" s="88" t="str">
        <f>IF(ISBLANK($A38),"",INDEX(kluci!$A$1:$F$300,MATCH($A38,kluci!$A$1:$A$300,0),5))</f>
        <v>TJ Sokol PP H. Králové 2</v>
      </c>
      <c r="H38" s="86" t="str">
        <f>IF(ISBLANK($A38),"",INDEX(kluci!$A$1:$F$300,MATCH($A38,kluci!$A$1:$A$300,0),6))</f>
        <v>HK</v>
      </c>
      <c r="I38" s="30"/>
      <c r="J38" s="21"/>
      <c r="K38" s="21"/>
      <c r="L38" s="21"/>
      <c r="M38" s="28"/>
      <c r="N38" s="52"/>
      <c r="O38" s="29"/>
      <c r="P38" s="27">
        <f t="shared" si="1"/>
        <v>0</v>
      </c>
    </row>
    <row r="39" spans="1:16" x14ac:dyDescent="0.3">
      <c r="A39" s="50">
        <v>70866</v>
      </c>
      <c r="B39" s="54" t="s">
        <v>350</v>
      </c>
      <c r="C39" s="20"/>
      <c r="D39" s="88" t="str">
        <f>IF(ISBLANK($A39),"",INDEX(kluci!$A$1:$F$300,MATCH($A39,kluci!$A$1:$A$300,0),2))</f>
        <v>Novák Daniel</v>
      </c>
      <c r="E39" s="89">
        <f>IF(ISBLANK($A39),"",INDEX(kluci!$A$1:$F$300,MATCH($A39,kluci!$A$1:$A$300,0),3))</f>
        <v>2009</v>
      </c>
      <c r="F39" s="89" t="str">
        <f>IF(ISBLANK($A39),"",INDEX(kluci!$A$1:$F$300,MATCH($A39,kluci!$A$1:$A$300,0),4))</f>
        <v>U13</v>
      </c>
      <c r="G39" s="88" t="str">
        <f>IF(ISBLANK($A39),"",INDEX(kluci!$A$1:$F$300,MATCH($A39,kluci!$A$1:$A$300,0),5))</f>
        <v>TJ Sokol PP H. Králové 2</v>
      </c>
      <c r="H39" s="86" t="str">
        <f>IF(ISBLANK($A39),"",INDEX(kluci!$A$1:$F$300,MATCH($A39,kluci!$A$1:$A$300,0),6))</f>
        <v>HK</v>
      </c>
      <c r="I39" s="30"/>
      <c r="J39" s="21"/>
      <c r="K39" s="21"/>
      <c r="L39" s="21"/>
      <c r="M39" s="28"/>
      <c r="N39" s="52"/>
      <c r="O39" s="29"/>
      <c r="P39" s="27">
        <f t="shared" si="1"/>
        <v>0</v>
      </c>
    </row>
    <row r="40" spans="1:16" x14ac:dyDescent="0.3">
      <c r="A40" s="50">
        <v>75996</v>
      </c>
      <c r="B40" s="54" t="s">
        <v>350</v>
      </c>
      <c r="C40" s="20"/>
      <c r="D40" s="88" t="str">
        <f>IF(ISBLANK($A40),"",INDEX(kluci!$A$1:$F$300,MATCH($A40,kluci!$A$1:$A$300,0),2))</f>
        <v>Novotný Adam</v>
      </c>
      <c r="E40" s="89">
        <f>IF(ISBLANK($A40),"",INDEX(kluci!$A$1:$F$300,MATCH($A40,kluci!$A$1:$A$300,0),3))</f>
        <v>2007</v>
      </c>
      <c r="F40" s="89" t="str">
        <f>IF(ISBLANK($A40),"",INDEX(kluci!$A$1:$F$300,MATCH($A40,kluci!$A$1:$A$300,0),4))</f>
        <v>U15</v>
      </c>
      <c r="G40" s="88" t="str">
        <f>IF(ISBLANK($A40),"",INDEX(kluci!$A$1:$F$300,MATCH($A40,kluci!$A$1:$A$300,0),5))</f>
        <v>Týniště nad Orlicí</v>
      </c>
      <c r="H40" s="86" t="str">
        <f>IF(ISBLANK($A40),"",INDEX(kluci!$A$1:$F$300,MATCH($A40,kluci!$A$1:$A$300,0),6))</f>
        <v>HK</v>
      </c>
      <c r="I40" s="30"/>
      <c r="J40" s="21"/>
      <c r="K40" s="21"/>
      <c r="L40" s="21"/>
      <c r="M40" s="28"/>
      <c r="N40" s="52"/>
      <c r="O40" s="29"/>
      <c r="P40" s="27">
        <f t="shared" si="1"/>
        <v>0</v>
      </c>
    </row>
    <row r="41" spans="1:16" x14ac:dyDescent="0.3">
      <c r="A41" s="50">
        <v>75993</v>
      </c>
      <c r="B41" s="54" t="s">
        <v>350</v>
      </c>
      <c r="C41" s="20"/>
      <c r="D41" s="88" t="str">
        <f>IF(ISBLANK($A41),"",INDEX(kluci!$A$1:$F$300,MATCH($A41,kluci!$A$1:$A$300,0),2))</f>
        <v>Dlabal Josef</v>
      </c>
      <c r="E41" s="89">
        <f>IF(ISBLANK($A41),"",INDEX(kluci!$A$1:$F$300,MATCH($A41,kluci!$A$1:$A$300,0),3))</f>
        <v>2007</v>
      </c>
      <c r="F41" s="89" t="str">
        <f>IF(ISBLANK($A41),"",INDEX(kluci!$A$1:$F$300,MATCH($A41,kluci!$A$1:$A$300,0),4))</f>
        <v>U15</v>
      </c>
      <c r="G41" s="88" t="str">
        <f>IF(ISBLANK($A41),"",INDEX(kluci!$A$1:$F$300,MATCH($A41,kluci!$A$1:$A$300,0),5))</f>
        <v>Týniště nad Orlicí</v>
      </c>
      <c r="H41" s="86" t="str">
        <f>IF(ISBLANK($A41),"",INDEX(kluci!$A$1:$F$300,MATCH($A41,kluci!$A$1:$A$300,0),6))</f>
        <v>HK</v>
      </c>
      <c r="I41" s="30"/>
      <c r="J41" s="21"/>
      <c r="K41" s="21"/>
      <c r="L41" s="21"/>
      <c r="M41" s="28"/>
      <c r="N41" s="52"/>
      <c r="O41" s="29"/>
      <c r="P41" s="27">
        <f t="shared" si="1"/>
        <v>0</v>
      </c>
    </row>
    <row r="42" spans="1:16" x14ac:dyDescent="0.3">
      <c r="A42" s="50">
        <v>73688</v>
      </c>
      <c r="B42" s="54" t="s">
        <v>350</v>
      </c>
      <c r="C42" s="20"/>
      <c r="D42" s="88" t="str">
        <f>IF(ISBLANK($A42),"",INDEX(kluci!$A$1:$F$300,MATCH($A42,kluci!$A$1:$A$300,0),2))</f>
        <v>Závodní Daniel</v>
      </c>
      <c r="E42" s="89">
        <f>IF(ISBLANK($A42),"",INDEX(kluci!$A$1:$F$300,MATCH($A42,kluci!$A$1:$A$300,0),3))</f>
        <v>2008</v>
      </c>
      <c r="F42" s="89" t="str">
        <f>IF(ISBLANK($A42),"",INDEX(kluci!$A$1:$F$300,MATCH($A42,kluci!$A$1:$A$300,0),4))</f>
        <v>U15</v>
      </c>
      <c r="G42" s="88" t="str">
        <f>IF(ISBLANK($A42),"",INDEX(kluci!$A$1:$F$300,MATCH($A42,kluci!$A$1:$A$300,0),5))</f>
        <v>Týniště nad Orlicí</v>
      </c>
      <c r="H42" s="86" t="str">
        <f>IF(ISBLANK($A42),"",INDEX(kluci!$A$1:$F$300,MATCH($A42,kluci!$A$1:$A$300,0),6))</f>
        <v>HK</v>
      </c>
      <c r="I42" s="30"/>
      <c r="J42" s="21"/>
      <c r="K42" s="21"/>
      <c r="L42" s="21"/>
      <c r="M42" s="28"/>
      <c r="N42" s="52"/>
      <c r="O42" s="29"/>
      <c r="P42" s="27">
        <f t="shared" si="1"/>
        <v>0</v>
      </c>
    </row>
    <row r="43" spans="1:16" x14ac:dyDescent="0.3">
      <c r="A43" s="50">
        <v>78118</v>
      </c>
      <c r="B43" s="54" t="s">
        <v>350</v>
      </c>
      <c r="C43" s="20"/>
      <c r="D43" s="88" t="str">
        <f>IF(ISBLANK($A43),"",INDEX(kluci!$A$1:$F$300,MATCH($A43,kluci!$A$1:$A$300,0),2))</f>
        <v>Prokeš Radovan</v>
      </c>
      <c r="E43" s="89">
        <f>IF(ISBLANK($A43),"",INDEX(kluci!$A$1:$F$300,MATCH($A43,kluci!$A$1:$A$300,0),3))</f>
        <v>2007</v>
      </c>
      <c r="F43" s="89" t="str">
        <f>IF(ISBLANK($A43),"",INDEX(kluci!$A$1:$F$300,MATCH($A43,kluci!$A$1:$A$300,0),4))</f>
        <v>U15</v>
      </c>
      <c r="G43" s="88" t="str">
        <f>IF(ISBLANK($A43),"",INDEX(kluci!$A$1:$F$300,MATCH($A43,kluci!$A$1:$A$300,0),5))</f>
        <v>Týniště nad Orlicí</v>
      </c>
      <c r="H43" s="86" t="str">
        <f>IF(ISBLANK($A43),"",INDEX(kluci!$A$1:$F$300,MATCH($A43,kluci!$A$1:$A$300,0),6))</f>
        <v>HK</v>
      </c>
      <c r="I43" s="30"/>
      <c r="J43" s="21"/>
      <c r="K43" s="21"/>
      <c r="L43" s="21"/>
      <c r="M43" s="28"/>
      <c r="N43" s="52"/>
      <c r="O43" s="29"/>
      <c r="P43" s="27">
        <f t="shared" si="1"/>
        <v>0</v>
      </c>
    </row>
    <row r="44" spans="1:16" x14ac:dyDescent="0.3">
      <c r="A44" s="50">
        <v>70262</v>
      </c>
      <c r="B44" s="54" t="s">
        <v>350</v>
      </c>
      <c r="C44" s="20"/>
      <c r="D44" s="88" t="str">
        <f>IF(ISBLANK($A44),"",INDEX(kluci!$A$1:$F$300,MATCH($A44,kluci!$A$1:$A$300,0),2))</f>
        <v>Balcar Vojtěch</v>
      </c>
      <c r="E44" s="89">
        <f>IF(ISBLANK($A44),"",INDEX(kluci!$A$1:$F$300,MATCH($A44,kluci!$A$1:$A$300,0),3))</f>
        <v>2008</v>
      </c>
      <c r="F44" s="89" t="str">
        <f>IF(ISBLANK($A44),"",INDEX(kluci!$A$1:$F$300,MATCH($A44,kluci!$A$1:$A$300,0),4))</f>
        <v>U15</v>
      </c>
      <c r="G44" s="88" t="str">
        <f>IF(ISBLANK($A44),"",INDEX(kluci!$A$1:$F$300,MATCH($A44,kluci!$A$1:$A$300,0),5))</f>
        <v>Stěžery Sokol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4"/>
      <c r="N44" s="52"/>
      <c r="O44" s="26"/>
      <c r="P44" s="27">
        <f t="shared" si="1"/>
        <v>0</v>
      </c>
    </row>
    <row r="45" spans="1:16" x14ac:dyDescent="0.3">
      <c r="A45" s="50">
        <v>71057</v>
      </c>
      <c r="B45" s="54" t="s">
        <v>350</v>
      </c>
      <c r="C45" s="20"/>
      <c r="D45" s="88" t="str">
        <f>IF(ISBLANK($A45),"",INDEX(kluci!$A$1:$F$300,MATCH($A45,kluci!$A$1:$A$300,0),2))</f>
        <v>Vejroch Jiří</v>
      </c>
      <c r="E45" s="89">
        <f>IF(ISBLANK($A45),"",INDEX(kluci!$A$1:$F$300,MATCH($A45,kluci!$A$1:$A$300,0),3))</f>
        <v>2008</v>
      </c>
      <c r="F45" s="89" t="str">
        <f>IF(ISBLANK($A45),"",INDEX(kluci!$A$1:$F$300,MATCH($A45,kluci!$A$1:$A$300,0),4))</f>
        <v>U15</v>
      </c>
      <c r="G45" s="88" t="str">
        <f>IF(ISBLANK($A45),"",INDEX(kluci!$A$1:$F$300,MATCH($A45,kluci!$A$1:$A$300,0),5))</f>
        <v>Jaroměř Jiskra</v>
      </c>
      <c r="H45" s="86" t="str">
        <f>IF(ISBLANK($A45),"",INDEX(kluci!$A$1:$F$300,MATCH($A45,kluci!$A$1:$A$300,0),6))</f>
        <v>HK</v>
      </c>
      <c r="I45" s="30"/>
      <c r="J45" s="21"/>
      <c r="K45" s="21"/>
      <c r="L45" s="21"/>
      <c r="M45" s="28"/>
      <c r="N45" s="52"/>
      <c r="O45" s="29"/>
      <c r="P45" s="27">
        <f t="shared" si="1"/>
        <v>0</v>
      </c>
    </row>
    <row r="46" spans="1:16" x14ac:dyDescent="0.3">
      <c r="A46" s="50">
        <v>71094</v>
      </c>
      <c r="B46" s="54" t="s">
        <v>351</v>
      </c>
      <c r="C46" s="20"/>
      <c r="D46" s="88" t="str">
        <f>IF(ISBLANK($A46),"",INDEX(kluci!$A$1:$F$300,MATCH($A46,kluci!$A$1:$A$300,0),2))</f>
        <v>Gorol Adam</v>
      </c>
      <c r="E46" s="89">
        <f>IF(ISBLANK($A46),"",INDEX(kluci!$A$1:$F$300,MATCH($A46,kluci!$A$1:$A$300,0),3))</f>
        <v>2012</v>
      </c>
      <c r="F46" s="89" t="str">
        <f>IF(ISBLANK($A46),"",INDEX(kluci!$A$1:$F$300,MATCH($A46,kluci!$A$1:$A$300,0),4))</f>
        <v>U11</v>
      </c>
      <c r="G46" s="88" t="str">
        <f>IF(ISBLANK($A46),"",INDEX(kluci!$A$1:$F$300,MATCH($A46,kluci!$A$1:$A$300,0),5))</f>
        <v xml:space="preserve">Josefov Sokol </v>
      </c>
      <c r="H46" s="86" t="str">
        <f>IF(ISBLANK($A46),"",INDEX(kluci!$A$1:$F$300,MATCH($A46,kluci!$A$1:$A$300,0),6))</f>
        <v>HK</v>
      </c>
      <c r="I46" s="22"/>
      <c r="J46" s="23"/>
      <c r="K46" s="23"/>
      <c r="L46" s="23"/>
      <c r="M46" s="24"/>
      <c r="N46" s="52"/>
      <c r="O46" s="26"/>
      <c r="P46" s="27">
        <f t="shared" si="1"/>
        <v>0</v>
      </c>
    </row>
    <row r="47" spans="1:16" x14ac:dyDescent="0.3">
      <c r="A47" s="50">
        <v>76885</v>
      </c>
      <c r="B47" s="54" t="s">
        <v>351</v>
      </c>
      <c r="C47" s="20"/>
      <c r="D47" s="88" t="str">
        <f>IF(ISBLANK($A47),"",INDEX(kluci!$A$1:$F$300,MATCH($A47,kluci!$A$1:$A$300,0),2))</f>
        <v>Celjak Jan</v>
      </c>
      <c r="E47" s="89">
        <f>IF(ISBLANK($A47),"",INDEX(kluci!$A$1:$F$300,MATCH($A47,kluci!$A$1:$A$300,0),3))</f>
        <v>2007</v>
      </c>
      <c r="F47" s="89" t="str">
        <f>IF(ISBLANK($A47),"",INDEX(kluci!$A$1:$F$300,MATCH($A47,kluci!$A$1:$A$300,0),4))</f>
        <v>U15</v>
      </c>
      <c r="G47" s="88" t="str">
        <f>IF(ISBLANK($A47),"",INDEX(kluci!$A$1:$F$300,MATCH($A47,kluci!$A$1:$A$300,0),5))</f>
        <v>Nová Paka</v>
      </c>
      <c r="H47" s="86" t="str">
        <f>IF(ISBLANK($A47),"",INDEX(kluci!$A$1:$F$300,MATCH($A47,kluci!$A$1:$A$300,0),6))</f>
        <v>HK</v>
      </c>
      <c r="I47" s="22"/>
      <c r="J47" s="23"/>
      <c r="K47" s="23"/>
      <c r="L47" s="23"/>
      <c r="M47" s="24"/>
      <c r="N47" s="52"/>
      <c r="O47" s="26"/>
      <c r="P47" s="27">
        <f t="shared" ref="P47:P54" si="2">SUM(I47:N47)-O47</f>
        <v>0</v>
      </c>
    </row>
    <row r="48" spans="1:16" x14ac:dyDescent="0.3">
      <c r="A48" s="50">
        <v>78246</v>
      </c>
      <c r="B48" s="54" t="s">
        <v>351</v>
      </c>
      <c r="C48" s="20"/>
      <c r="D48" s="88" t="str">
        <f>IF(ISBLANK($A48),"",INDEX(kluci!$A$1:$F$300,MATCH($A48,kluci!$A$1:$A$300,0),2))</f>
        <v>Holanec Jakub</v>
      </c>
      <c r="E48" s="89">
        <f>IF(ISBLANK($A48),"",INDEX(kluci!$A$1:$F$300,MATCH($A48,kluci!$A$1:$A$300,0),3))</f>
        <v>2008</v>
      </c>
      <c r="F48" s="89" t="str">
        <f>IF(ISBLANK($A48),"",INDEX(kluci!$A$1:$F$300,MATCH($A48,kluci!$A$1:$A$300,0),4))</f>
        <v>U15</v>
      </c>
      <c r="G48" s="88" t="str">
        <f>IF(ISBLANK($A48),"",INDEX(kluci!$A$1:$F$300,MATCH($A48,kluci!$A$1:$A$300,0),5))</f>
        <v>Dobré SK</v>
      </c>
      <c r="H48" s="86" t="str">
        <f>IF(ISBLANK($A48),"",INDEX(kluci!$A$1:$F$300,MATCH($A48,kluci!$A$1:$A$300,0),6))</f>
        <v>HK</v>
      </c>
      <c r="I48" s="30"/>
      <c r="J48" s="21"/>
      <c r="K48" s="21"/>
      <c r="L48" s="21"/>
      <c r="M48" s="28"/>
      <c r="N48" s="52"/>
      <c r="O48" s="53"/>
      <c r="P48" s="27">
        <f t="shared" si="2"/>
        <v>0</v>
      </c>
    </row>
    <row r="49" spans="1:16" x14ac:dyDescent="0.3">
      <c r="A49" s="50">
        <v>71362</v>
      </c>
      <c r="B49" s="54" t="s">
        <v>351</v>
      </c>
      <c r="C49" s="20"/>
      <c r="D49" s="88" t="str">
        <f>IF(ISBLANK($A49),"",INDEX(kluci!$A$1:$F$300,MATCH($A49,kluci!$A$1:$A$300,0),2))</f>
        <v>Kolář Marek</v>
      </c>
      <c r="E49" s="89">
        <f>IF(ISBLANK($A49),"",INDEX(kluci!$A$1:$F$300,MATCH($A49,kluci!$A$1:$A$300,0),3))</f>
        <v>2009</v>
      </c>
      <c r="F49" s="89" t="str">
        <f>IF(ISBLANK($A49),"",INDEX(kluci!$A$1:$F$300,MATCH($A49,kluci!$A$1:$A$300,0),4))</f>
        <v>U13</v>
      </c>
      <c r="G49" s="88" t="str">
        <f>IF(ISBLANK($A49),"",INDEX(kluci!$A$1:$F$300,MATCH($A49,kluci!$A$1:$A$300,0),5))</f>
        <v>Dobré SK</v>
      </c>
      <c r="H49" s="86" t="str">
        <f>IF(ISBLANK($A49),"",INDEX(kluci!$A$1:$F$300,MATCH($A49,kluci!$A$1:$A$300,0),6))</f>
        <v>HK</v>
      </c>
      <c r="I49" s="30"/>
      <c r="J49" s="21"/>
      <c r="K49" s="21"/>
      <c r="L49" s="21"/>
      <c r="M49" s="28"/>
      <c r="N49" s="52"/>
      <c r="O49" s="53"/>
      <c r="P49" s="27">
        <f t="shared" si="2"/>
        <v>0</v>
      </c>
    </row>
    <row r="50" spans="1:16" x14ac:dyDescent="0.3">
      <c r="A50" s="50">
        <v>71813</v>
      </c>
      <c r="B50" s="54" t="s">
        <v>351</v>
      </c>
      <c r="C50" s="20"/>
      <c r="D50" s="88" t="str">
        <f>IF(ISBLANK($A50),"",INDEX(kluci!$A$1:$F$300,MATCH($A50,kluci!$A$1:$A$300,0),2))</f>
        <v>Václavík Ondřej</v>
      </c>
      <c r="E50" s="89">
        <f>IF(ISBLANK($A50),"",INDEX(kluci!$A$1:$F$300,MATCH($A50,kluci!$A$1:$A$300,0),3))</f>
        <v>2008</v>
      </c>
      <c r="F50" s="89" t="str">
        <f>IF(ISBLANK($A50),"",INDEX(kluci!$A$1:$F$300,MATCH($A50,kluci!$A$1:$A$300,0),4))</f>
        <v>U15</v>
      </c>
      <c r="G50" s="88" t="str">
        <f>IF(ISBLANK($A50),"",INDEX(kluci!$A$1:$F$300,MATCH($A50,kluci!$A$1:$A$300,0),5))</f>
        <v>Heřmanův Městec</v>
      </c>
      <c r="H50" s="86" t="str">
        <f>IF(ISBLANK($A50),"",INDEX(kluci!$A$1:$F$300,MATCH($A50,kluci!$A$1:$A$300,0),6))</f>
        <v>PA</v>
      </c>
      <c r="I50" s="30"/>
      <c r="J50" s="21"/>
      <c r="K50" s="21"/>
      <c r="L50" s="21"/>
      <c r="M50" s="28"/>
      <c r="N50" s="52"/>
      <c r="O50" s="53"/>
      <c r="P50" s="27">
        <f t="shared" si="2"/>
        <v>0</v>
      </c>
    </row>
    <row r="51" spans="1:16" x14ac:dyDescent="0.3">
      <c r="A51" s="50">
        <v>75336</v>
      </c>
      <c r="B51" s="54" t="s">
        <v>351</v>
      </c>
      <c r="C51" s="20"/>
      <c r="D51" s="88" t="str">
        <f>IF(ISBLANK($A51),"",INDEX(kluci!$A$1:$F$300,MATCH($A51,kluci!$A$1:$A$300,0),2))</f>
        <v>Buchal Oto</v>
      </c>
      <c r="E51" s="89">
        <f>IF(ISBLANK($A51),"",INDEX(kluci!$A$1:$F$300,MATCH($A51,kluci!$A$1:$A$300,0),3))</f>
        <v>2007</v>
      </c>
      <c r="F51" s="89" t="str">
        <f>IF(ISBLANK($A51),"",INDEX(kluci!$A$1:$F$300,MATCH($A51,kluci!$A$1:$A$300,0),4))</f>
        <v>U15</v>
      </c>
      <c r="G51" s="88" t="str">
        <f>IF(ISBLANK($A51),"",INDEX(kluci!$A$1:$F$300,MATCH($A51,kluci!$A$1:$A$300,0),5))</f>
        <v>Josefov Sokol</v>
      </c>
      <c r="H51" s="86" t="str">
        <f>IF(ISBLANK($A51),"",INDEX(kluci!$A$1:$F$300,MATCH($A51,kluci!$A$1:$A$300,0),6))</f>
        <v>HK</v>
      </c>
      <c r="I51" s="22"/>
      <c r="J51" s="23"/>
      <c r="K51" s="23"/>
      <c r="L51" s="23"/>
      <c r="M51" s="24"/>
      <c r="N51" s="52"/>
      <c r="O51" s="26"/>
      <c r="P51" s="27">
        <f t="shared" si="2"/>
        <v>0</v>
      </c>
    </row>
    <row r="52" spans="1:16" x14ac:dyDescent="0.3">
      <c r="A52" s="50">
        <v>77590</v>
      </c>
      <c r="B52" s="54" t="s">
        <v>351</v>
      </c>
      <c r="C52" s="20"/>
      <c r="D52" s="88" t="str">
        <f>IF(ISBLANK($A52),"",INDEX(kluci!$A$1:$F$300,MATCH($A52,kluci!$A$1:$A$300,0),2))</f>
        <v>Šejvl Jindřich</v>
      </c>
      <c r="E52" s="89">
        <f>IF(ISBLANK($A52),"",INDEX(kluci!$A$1:$F$300,MATCH($A52,kluci!$A$1:$A$300,0),3))</f>
        <v>2008</v>
      </c>
      <c r="F52" s="89" t="str">
        <f>IF(ISBLANK($A52),"",INDEX(kluci!$A$1:$F$300,MATCH($A52,kluci!$A$1:$A$300,0),4))</f>
        <v>U15</v>
      </c>
      <c r="G52" s="88" t="str">
        <f>IF(ISBLANK($A52),"",INDEX(kluci!$A$1:$F$300,MATCH($A52,kluci!$A$1:$A$300,0),5))</f>
        <v>Josefov Sokol</v>
      </c>
      <c r="H52" s="86" t="str">
        <f>IF(ISBLANK($A52),"",INDEX(kluci!$A$1:$F$300,MATCH($A52,kluci!$A$1:$A$300,0),6))</f>
        <v>HK</v>
      </c>
      <c r="I52" s="22"/>
      <c r="J52" s="23"/>
      <c r="K52" s="23"/>
      <c r="L52" s="23"/>
      <c r="M52" s="24"/>
      <c r="N52" s="52"/>
      <c r="O52" s="26"/>
      <c r="P52" s="27">
        <f t="shared" si="2"/>
        <v>0</v>
      </c>
    </row>
    <row r="53" spans="1:16" x14ac:dyDescent="0.3">
      <c r="A53" s="50">
        <v>70770</v>
      </c>
      <c r="B53" s="54" t="s">
        <v>351</v>
      </c>
      <c r="C53" s="20"/>
      <c r="D53" s="88" t="str">
        <f>IF(ISBLANK($A53),"",INDEX(kluci!$A$1:$F$300,MATCH($A53,kluci!$A$1:$A$300,0),2))</f>
        <v>Zavacký Matěj</v>
      </c>
      <c r="E53" s="89">
        <f>IF(ISBLANK($A53),"",INDEX(kluci!$A$1:$F$300,MATCH($A53,kluci!$A$1:$A$300,0),3))</f>
        <v>2009</v>
      </c>
      <c r="F53" s="89" t="str">
        <f>IF(ISBLANK($A53),"",INDEX(kluci!$A$1:$F$300,MATCH($A53,kluci!$A$1:$A$300,0),4))</f>
        <v>U13</v>
      </c>
      <c r="G53" s="88" t="str">
        <f>IF(ISBLANK($A53),"",INDEX(kluci!$A$1:$F$300,MATCH($A53,kluci!$A$1:$A$300,0),5))</f>
        <v>Kostelec nad Orlicí</v>
      </c>
      <c r="H53" s="86" t="str">
        <f>IF(ISBLANK($A53),"",INDEX(kluci!$A$1:$F$300,MATCH($A53,kluci!$A$1:$A$300,0),6))</f>
        <v>HK</v>
      </c>
      <c r="I53" s="22"/>
      <c r="J53" s="23"/>
      <c r="K53" s="23"/>
      <c r="L53" s="23"/>
      <c r="M53" s="24"/>
      <c r="N53" s="52"/>
      <c r="O53" s="26"/>
      <c r="P53" s="27">
        <f t="shared" si="2"/>
        <v>0</v>
      </c>
    </row>
    <row r="54" spans="1:16" x14ac:dyDescent="0.3">
      <c r="A54" s="50">
        <v>76493</v>
      </c>
      <c r="B54" s="54" t="s">
        <v>351</v>
      </c>
      <c r="C54" s="20"/>
      <c r="D54" s="88" t="str">
        <f>IF(ISBLANK($A54),"",INDEX(kluci!$A$1:$F$300,MATCH($A54,kluci!$A$1:$A$300,0),2))</f>
        <v>Kočica Matyáš</v>
      </c>
      <c r="E54" s="89">
        <f>IF(ISBLANK($A54),"",INDEX(kluci!$A$1:$F$300,MATCH($A54,kluci!$A$1:$A$300,0),3))</f>
        <v>2008</v>
      </c>
      <c r="F54" s="89" t="str">
        <f>IF(ISBLANK($A54),"",INDEX(kluci!$A$1:$F$300,MATCH($A54,kluci!$A$1:$A$300,0),4))</f>
        <v>U15</v>
      </c>
      <c r="G54" s="88" t="str">
        <f>IF(ISBLANK($A54),"",INDEX(kluci!$A$1:$F$300,MATCH($A54,kluci!$A$1:$A$300,0),5))</f>
        <v>Jaroměř Jiskra</v>
      </c>
      <c r="H54" s="86" t="str">
        <f>IF(ISBLANK($A54),"",INDEX(kluci!$A$1:$F$300,MATCH($A54,kluci!$A$1:$A$300,0),6))</f>
        <v>HK</v>
      </c>
      <c r="I54" s="22"/>
      <c r="J54" s="23"/>
      <c r="K54" s="23"/>
      <c r="L54" s="23"/>
      <c r="M54" s="24"/>
      <c r="N54" s="52"/>
      <c r="O54" s="26"/>
      <c r="P54" s="27">
        <f t="shared" si="2"/>
        <v>0</v>
      </c>
    </row>
    <row r="55" spans="1:16" ht="14.4" x14ac:dyDescent="0.3">
      <c r="C55" s="50"/>
    </row>
    <row r="56" spans="1:16" x14ac:dyDescent="0.3">
      <c r="C56" s="49"/>
    </row>
    <row r="57" spans="1:16" x14ac:dyDescent="0.3">
      <c r="C57" s="49"/>
      <c r="D57" s="104"/>
      <c r="E57" s="104"/>
      <c r="F57" s="90"/>
    </row>
    <row r="58" spans="1:16" x14ac:dyDescent="0.3">
      <c r="C58" s="49"/>
      <c r="D58" s="104"/>
      <c r="E58" s="104"/>
      <c r="F58" s="90"/>
    </row>
    <row r="59" spans="1:16" x14ac:dyDescent="0.3">
      <c r="C59" s="49"/>
    </row>
    <row r="60" spans="1:16" x14ac:dyDescent="0.3">
      <c r="C60" s="49"/>
    </row>
    <row r="61" spans="1:16" x14ac:dyDescent="0.3">
      <c r="C61" s="49"/>
    </row>
    <row r="62" spans="1:16" x14ac:dyDescent="0.3">
      <c r="C62" s="49"/>
    </row>
  </sheetData>
  <sheetProtection autoFilter="0"/>
  <autoFilter ref="B3:H4"/>
  <sortState ref="C5:P79">
    <sortCondition descending="1" ref="P5:P79"/>
    <sortCondition descending="1" ref="O5:O79"/>
  </sortState>
  <mergeCells count="14">
    <mergeCell ref="D58:E58"/>
    <mergeCell ref="H3:H4"/>
    <mergeCell ref="D1:F2"/>
    <mergeCell ref="D57:E57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85" workbookViewId="0">
      <selection activeCell="D31" sqref="D31:E31"/>
    </sheetView>
  </sheetViews>
  <sheetFormatPr defaultColWidth="9.109375" defaultRowHeight="14.4" x14ac:dyDescent="0.3"/>
  <cols>
    <col min="1" max="1" width="9.109375" style="9" customWidth="1"/>
    <col min="2" max="2" width="7.6640625" style="9" bestFit="1" customWidth="1"/>
    <col min="3" max="3" width="6.77734375" style="46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0" t="s">
        <v>328</v>
      </c>
      <c r="C1" s="100"/>
      <c r="D1" s="100" t="s">
        <v>190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/>
      <c r="J3" s="39"/>
      <c r="K3" s="39"/>
      <c r="L3" s="39"/>
      <c r="M3" s="40"/>
      <c r="N3" s="56"/>
      <c r="O3" s="109" t="s">
        <v>18</v>
      </c>
      <c r="P3" s="111" t="s">
        <v>19</v>
      </c>
    </row>
    <row r="4" spans="1:16" x14ac:dyDescent="0.3">
      <c r="B4" s="114"/>
      <c r="C4" s="42" t="s">
        <v>140</v>
      </c>
      <c r="D4" s="116"/>
      <c r="E4" s="116"/>
      <c r="F4" s="116"/>
      <c r="G4" s="116"/>
      <c r="H4" s="118"/>
      <c r="I4" s="43"/>
      <c r="J4" s="44"/>
      <c r="K4" s="44"/>
      <c r="L4" s="44"/>
      <c r="M4" s="44"/>
      <c r="N4" s="45"/>
      <c r="O4" s="110"/>
      <c r="P4" s="112"/>
    </row>
    <row r="5" spans="1:16" ht="15.6" x14ac:dyDescent="0.3">
      <c r="A5" s="9">
        <v>66738</v>
      </c>
      <c r="B5" s="22" t="s">
        <v>3</v>
      </c>
      <c r="C5" s="20"/>
      <c r="D5" s="84" t="str">
        <f>IF(ISBLANK($A5),"",INDEX(holky!$A$1:$F$120,MATCH($A5,holky!$A$1:$A$120,0),2))</f>
        <v>Šichanová Vendula</v>
      </c>
      <c r="E5" s="85">
        <f>IF(ISBLANK($A5),"",INDEX(holky!$A$1:$F$120,MATCH($A5,holky!$A$1:$A$120,0),3))</f>
        <v>2007</v>
      </c>
      <c r="F5" s="85" t="str">
        <f>IF(ISBLANK($A5),"",INDEX(holky!$A$1:$F$120,MATCH($A5,holky!$A$1:$A$120,0),4))</f>
        <v>U15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4"/>
      <c r="N5" s="25"/>
      <c r="O5" s="26"/>
      <c r="P5" s="27">
        <f>SUM(I5:N5)-O5</f>
        <v>0</v>
      </c>
    </row>
    <row r="6" spans="1:16" ht="15.6" x14ac:dyDescent="0.3">
      <c r="A6" s="9">
        <v>68340</v>
      </c>
      <c r="B6" s="22" t="s">
        <v>4</v>
      </c>
      <c r="C6" s="20"/>
      <c r="D6" s="84" t="str">
        <f>IF(ISBLANK($A6),"",INDEX(holky!$A$1:$F$120,MATCH($A6,holky!$A$1:$A$120,0),2))</f>
        <v>Truněčková Anežka</v>
      </c>
      <c r="E6" s="85">
        <f>IF(ISBLANK($A6),"",INDEX(holky!$A$1:$F$120,MATCH($A6,holky!$A$1:$A$120,0),3))</f>
        <v>2008</v>
      </c>
      <c r="F6" s="85" t="str">
        <f>IF(ISBLANK($A6),"",INDEX(holky!$A$1:$F$120,MATCH($A6,holky!$A$1:$A$120,0),4))</f>
        <v>U15</v>
      </c>
      <c r="G6" s="84" t="str">
        <f>IF(ISBLANK($A6),"",INDEX(holky!$A$1:$F$120,MATCH($A6,holky!$A$1:$A$120,0),5))</f>
        <v>TJ Sokol PP H. Králové 2</v>
      </c>
      <c r="H6" s="87" t="str">
        <f>IF(ISBLANK($A6),"",INDEX(holky!$A$1:$F$120,MATCH($A6,holky!$A$1:$A$120,0),6))</f>
        <v>HK</v>
      </c>
      <c r="I6" s="22"/>
      <c r="J6" s="23"/>
      <c r="K6" s="23"/>
      <c r="L6" s="23"/>
      <c r="M6" s="24"/>
      <c r="N6" s="25"/>
      <c r="O6" s="22"/>
      <c r="P6" s="27">
        <f t="shared" ref="P6:P27" si="0">SUM(I6:N6)-O6</f>
        <v>0</v>
      </c>
    </row>
    <row r="7" spans="1:16" ht="15.6" x14ac:dyDescent="0.3">
      <c r="A7" s="9">
        <v>71052</v>
      </c>
      <c r="B7" s="22" t="s">
        <v>132</v>
      </c>
      <c r="C7" s="20"/>
      <c r="D7" s="84" t="str">
        <f>IF(ISBLANK($A7),"",INDEX(holky!$A$1:$F$120,MATCH($A7,holky!$A$1:$A$120,0),2))</f>
        <v>Čermáková Eliška</v>
      </c>
      <c r="E7" s="85">
        <f>IF(ISBLANK($A7),"",INDEX(holky!$A$1:$F$120,MATCH($A7,holky!$A$1:$A$120,0),3))</f>
        <v>2008</v>
      </c>
      <c r="F7" s="85" t="str">
        <f>IF(ISBLANK($A7),"",INDEX(holky!$A$1:$F$120,MATCH($A7,holky!$A$1:$A$120,0),4))</f>
        <v>U15</v>
      </c>
      <c r="G7" s="84" t="str">
        <f>IF(ISBLANK($A7),"",INDEX(holky!$A$1:$F$120,MATCH($A7,holky!$A$1:$A$120,0),5))</f>
        <v>Dobré SK</v>
      </c>
      <c r="H7" s="87" t="str">
        <f>IF(ISBLANK($A7),"",INDEX(holky!$A$1:$F$120,MATCH($A7,holky!$A$1:$A$120,0),6))</f>
        <v>HK</v>
      </c>
      <c r="I7" s="22"/>
      <c r="J7" s="23"/>
      <c r="K7" s="23"/>
      <c r="L7" s="23"/>
      <c r="M7" s="24"/>
      <c r="N7" s="25"/>
      <c r="O7" s="22"/>
      <c r="P7" s="27">
        <f t="shared" si="0"/>
        <v>0</v>
      </c>
    </row>
    <row r="8" spans="1:16" ht="15.6" x14ac:dyDescent="0.3">
      <c r="A8" s="9">
        <v>66217</v>
      </c>
      <c r="B8" s="22" t="s">
        <v>133</v>
      </c>
      <c r="C8" s="20"/>
      <c r="D8" s="84" t="str">
        <f>IF(ISBLANK($A8),"",INDEX(holky!$A$1:$F$120,MATCH($A8,holky!$A$1:$A$120,0),2))</f>
        <v>Najmanová Markéta</v>
      </c>
      <c r="E8" s="85">
        <f>IF(ISBLANK($A8),"",INDEX(holky!$A$1:$F$120,MATCH($A8,holky!$A$1:$A$120,0),3))</f>
        <v>2007</v>
      </c>
      <c r="F8" s="85" t="str">
        <f>IF(ISBLANK($A8),"",INDEX(holky!$A$1:$F$120,MATCH($A8,holky!$A$1:$A$120,0),4))</f>
        <v>U15</v>
      </c>
      <c r="G8" s="84" t="str">
        <f>IF(ISBLANK($A8),"",INDEX(holky!$A$1:$F$120,MATCH($A8,holky!$A$1:$A$120,0),5))</f>
        <v>Lanškroun TJ</v>
      </c>
      <c r="H8" s="87" t="str">
        <f>IF(ISBLANK($A8),"",INDEX(holky!$A$1:$F$120,MATCH($A8,holky!$A$1:$A$120,0),6))</f>
        <v>PA</v>
      </c>
      <c r="I8" s="22"/>
      <c r="J8" s="23"/>
      <c r="K8" s="23"/>
      <c r="L8" s="23"/>
      <c r="M8" s="24"/>
      <c r="N8" s="25"/>
      <c r="O8" s="26"/>
      <c r="P8" s="27">
        <f t="shared" si="0"/>
        <v>0</v>
      </c>
    </row>
    <row r="9" spans="1:16" ht="15.6" x14ac:dyDescent="0.3">
      <c r="A9" s="9">
        <v>64336</v>
      </c>
      <c r="B9" s="22" t="s">
        <v>130</v>
      </c>
      <c r="C9" s="20"/>
      <c r="D9" s="84" t="str">
        <f>IF(ISBLANK($A9),"",INDEX(holky!$A$1:$F$120,MATCH($A9,holky!$A$1:$A$120,0),2))</f>
        <v>Antošová Bára</v>
      </c>
      <c r="E9" s="85">
        <f>IF(ISBLANK($A9),"",INDEX(holky!$A$1:$F$120,MATCH($A9,holky!$A$1:$A$120,0),3))</f>
        <v>2007</v>
      </c>
      <c r="F9" s="85" t="str">
        <f>IF(ISBLANK($A9),"",INDEX(holky!$A$1:$F$120,MATCH($A9,holky!$A$1:$A$120,0),4))</f>
        <v>U15</v>
      </c>
      <c r="G9" s="84" t="str">
        <f>IF(ISBLANK($A9),"",INDEX(holky!$A$1:$F$120,MATCH($A9,holky!$A$1:$A$120,0),5))</f>
        <v>Hostinné Tatran</v>
      </c>
      <c r="H9" s="87" t="str">
        <f>IF(ISBLANK($A9),"",INDEX(holky!$A$1:$F$120,MATCH($A9,holky!$A$1:$A$120,0),6))</f>
        <v>HK</v>
      </c>
      <c r="I9" s="22"/>
      <c r="J9" s="23"/>
      <c r="K9" s="23"/>
      <c r="L9" s="23"/>
      <c r="M9" s="24"/>
      <c r="N9" s="25"/>
      <c r="O9" s="26"/>
      <c r="P9" s="27">
        <f t="shared" si="0"/>
        <v>0</v>
      </c>
    </row>
    <row r="10" spans="1:16" ht="15.6" x14ac:dyDescent="0.3">
      <c r="A10" s="9">
        <v>73117</v>
      </c>
      <c r="B10" s="22" t="s">
        <v>131</v>
      </c>
      <c r="C10" s="20"/>
      <c r="D10" s="84" t="str">
        <f>IF(ISBLANK($A10),"",INDEX(holky!$A$1:$F$120,MATCH($A10,holky!$A$1:$A$120,0),2))</f>
        <v>Kovaříčková Tereza</v>
      </c>
      <c r="E10" s="85">
        <f>IF(ISBLANK($A10),"",INDEX(holky!$A$1:$F$120,MATCH($A10,holky!$A$1:$A$120,0),3))</f>
        <v>2009</v>
      </c>
      <c r="F10" s="85" t="str">
        <f>IF(ISBLANK($A10),"",INDEX(holky!$A$1:$F$120,MATCH($A10,holky!$A$1:$A$120,0),4))</f>
        <v>U13</v>
      </c>
      <c r="G10" s="84" t="str">
        <f>IF(ISBLANK($A10),"",INDEX(holky!$A$1:$F$120,MATCH($A10,holky!$A$1:$A$120,0),5))</f>
        <v>Dobré SK</v>
      </c>
      <c r="H10" s="87" t="str">
        <f>IF(ISBLANK($A10),"",INDEX(holky!$A$1:$F$120,MATCH($A10,holky!$A$1:$A$120,0),6))</f>
        <v>HK</v>
      </c>
      <c r="I10" s="22"/>
      <c r="J10" s="23"/>
      <c r="K10" s="23"/>
      <c r="L10" s="23"/>
      <c r="M10" s="24"/>
      <c r="N10" s="25"/>
      <c r="O10" s="26"/>
      <c r="P10" s="27">
        <f t="shared" si="0"/>
        <v>0</v>
      </c>
    </row>
    <row r="11" spans="1:16" ht="15.6" x14ac:dyDescent="0.3">
      <c r="A11" s="9">
        <v>70856</v>
      </c>
      <c r="B11" s="22" t="s">
        <v>14</v>
      </c>
      <c r="C11" s="20"/>
      <c r="D11" s="84" t="str">
        <f>IF(ISBLANK($A11),"",INDEX(holky!$A$1:$F$120,MATCH($A11,holky!$A$1:$A$120,0),2))</f>
        <v>Tomášková Jana</v>
      </c>
      <c r="E11" s="85">
        <f>IF(ISBLANK($A11),"",INDEX(holky!$A$1:$F$120,MATCH($A11,holky!$A$1:$A$120,0),3))</f>
        <v>2008</v>
      </c>
      <c r="F11" s="85" t="str">
        <f>IF(ISBLANK($A11),"",INDEX(holky!$A$1:$F$120,MATCH($A11,holky!$A$1:$A$120,0),4))</f>
        <v>U15</v>
      </c>
      <c r="G11" s="84" t="str">
        <f>IF(ISBLANK($A11),"",INDEX(holky!$A$1:$F$120,MATCH($A11,holky!$A$1:$A$120,0),5))</f>
        <v>TJ Sokol PP H. Králové 2</v>
      </c>
      <c r="H11" s="87" t="str">
        <f>IF(ISBLANK($A11),"",INDEX(holky!$A$1:$F$120,MATCH($A11,holky!$A$1:$A$120,0),6))</f>
        <v>HK</v>
      </c>
      <c r="I11" s="22"/>
      <c r="J11" s="23"/>
      <c r="K11" s="23"/>
      <c r="L11" s="23"/>
      <c r="M11" s="24"/>
      <c r="N11" s="25"/>
      <c r="O11" s="26"/>
      <c r="P11" s="27">
        <f t="shared" si="0"/>
        <v>0</v>
      </c>
    </row>
    <row r="12" spans="1:16" ht="15.6" x14ac:dyDescent="0.3">
      <c r="A12" s="9">
        <v>66723</v>
      </c>
      <c r="B12" s="22" t="s">
        <v>13</v>
      </c>
      <c r="C12" s="20"/>
      <c r="D12" s="84" t="str">
        <f>IF(ISBLANK($A12),"",INDEX(holky!$A$1:$F$120,MATCH($A12,holky!$A$1:$A$120,0),2))</f>
        <v>Kuchařová Elena</v>
      </c>
      <c r="E12" s="85">
        <f>IF(ISBLANK($A12),"",INDEX(holky!$A$1:$F$120,MATCH($A12,holky!$A$1:$A$120,0),3))</f>
        <v>2009</v>
      </c>
      <c r="F12" s="85" t="str">
        <f>IF(ISBLANK($A12),"",INDEX(holky!$A$1:$F$120,MATCH($A12,holky!$A$1:$A$120,0),4))</f>
        <v>U13</v>
      </c>
      <c r="G12" s="84" t="str">
        <f>IF(ISBLANK($A12),"",INDEX(holky!$A$1:$F$120,MATCH($A12,holky!$A$1:$A$120,0),5))</f>
        <v>Dobré SK</v>
      </c>
      <c r="H12" s="87" t="str">
        <f>IF(ISBLANK($A12),"",INDEX(holky!$A$1:$F$120,MATCH($A12,holky!$A$1:$A$120,0),6))</f>
        <v>HK</v>
      </c>
      <c r="I12" s="22"/>
      <c r="J12" s="23"/>
      <c r="K12" s="23"/>
      <c r="L12" s="23"/>
      <c r="M12" s="24"/>
      <c r="N12" s="25"/>
      <c r="O12" s="26"/>
      <c r="P12" s="27">
        <f t="shared" si="0"/>
        <v>0</v>
      </c>
    </row>
    <row r="13" spans="1:16" ht="15.6" x14ac:dyDescent="0.3">
      <c r="A13" s="9">
        <v>74162</v>
      </c>
      <c r="B13" s="22" t="s">
        <v>32</v>
      </c>
      <c r="C13" s="20"/>
      <c r="D13" s="84" t="str">
        <f>IF(ISBLANK($A13),"",INDEX(holky!$A$1:$F$120,MATCH($A13,holky!$A$1:$A$120,0),2))</f>
        <v>Ferbasová Dorothea</v>
      </c>
      <c r="E13" s="85">
        <f>IF(ISBLANK($A13),"",INDEX(holky!$A$1:$F$120,MATCH($A13,holky!$A$1:$A$120,0),3))</f>
        <v>2010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TJ Sokol PP H. Králové 2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4"/>
      <c r="N13" s="25"/>
      <c r="O13" s="26"/>
      <c r="P13" s="27">
        <f t="shared" si="0"/>
        <v>0</v>
      </c>
    </row>
    <row r="14" spans="1:16" ht="15.6" x14ac:dyDescent="0.3">
      <c r="A14" s="9">
        <v>70765</v>
      </c>
      <c r="B14" s="22" t="s">
        <v>26</v>
      </c>
      <c r="C14" s="20"/>
      <c r="D14" s="84" t="str">
        <f>IF(ISBLANK($A14),"",INDEX(holky!$A$1:$F$120,MATCH($A14,holky!$A$1:$A$120,0),2))</f>
        <v>Ciborová Natálie</v>
      </c>
      <c r="E14" s="85">
        <f>IF(ISBLANK($A14),"",INDEX(holky!$A$1:$F$120,MATCH($A14,holky!$A$1:$A$120,0),3))</f>
        <v>2009</v>
      </c>
      <c r="F14" s="85" t="str">
        <f>IF(ISBLANK($A14),"",INDEX(holky!$A$1:$F$120,MATCH($A14,holky!$A$1:$A$120,0),4))</f>
        <v>U13</v>
      </c>
      <c r="G14" s="84" t="str">
        <f>IF(ISBLANK($A14),"",INDEX(holky!$A$1:$F$120,MATCH($A14,holky!$A$1:$A$120,0),5))</f>
        <v>TJ Sokol PP H. Králové 2</v>
      </c>
      <c r="H14" s="87" t="str">
        <f>IF(ISBLANK($A14),"",INDEX(holky!$A$1:$F$120,MATCH($A14,holky!$A$1:$A$120,0),6))</f>
        <v>HK</v>
      </c>
      <c r="I14" s="22"/>
      <c r="J14" s="23"/>
      <c r="K14" s="23"/>
      <c r="L14" s="23"/>
      <c r="M14" s="24"/>
      <c r="N14" s="25"/>
      <c r="O14" s="26"/>
      <c r="P14" s="27">
        <f t="shared" si="0"/>
        <v>0</v>
      </c>
    </row>
    <row r="15" spans="1:16" ht="15.6" x14ac:dyDescent="0.3">
      <c r="A15" s="9">
        <v>73982</v>
      </c>
      <c r="B15" s="22" t="s">
        <v>196</v>
      </c>
      <c r="C15" s="20"/>
      <c r="D15" s="84" t="str">
        <f>IF(ISBLANK($A15),"",INDEX(holky!$A$1:$F$120,MATCH($A15,holky!$A$1:$A$120,0),2))</f>
        <v>Bártová Adéla</v>
      </c>
      <c r="E15" s="85">
        <f>IF(ISBLANK($A15),"",INDEX(holky!$A$1:$F$120,MATCH($A15,holky!$A$1:$A$120,0),3))</f>
        <v>2011</v>
      </c>
      <c r="F15" s="85" t="str">
        <f>IF(ISBLANK($A15),"",INDEX(holky!$A$1:$F$120,MATCH($A15,holky!$A$1:$A$120,0),4))</f>
        <v>U11</v>
      </c>
      <c r="G15" s="84" t="str">
        <f>IF(ISBLANK($A15),"",INDEX(holky!$A$1:$F$120,MATCH($A15,holky!$A$1:$A$120,0),5))</f>
        <v>TJ Sokol PP H. Králové 2</v>
      </c>
      <c r="H15" s="87" t="str">
        <f>IF(ISBLANK($A15),"",INDEX(holky!$A$1:$F$120,MATCH($A15,holky!$A$1:$A$120,0),6))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ht="15.6" x14ac:dyDescent="0.3">
      <c r="A16" s="9">
        <v>69713</v>
      </c>
      <c r="B16" s="22" t="s">
        <v>196</v>
      </c>
      <c r="C16" s="20"/>
      <c r="D16" s="84" t="str">
        <f>IF(ISBLANK($A16),"",INDEX(holky!$A$1:$F$120,MATCH($A16,holky!$A$1:$A$120,0),2))</f>
        <v>Cejnarová Tereza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Josefov Sokol</v>
      </c>
      <c r="H16" s="87" t="str">
        <f>IF(ISBLANK($A16),"",INDEX(holky!$A$1:$F$120,MATCH($A16,holky!$A$1:$A$120,0),6))</f>
        <v>HK</v>
      </c>
      <c r="I16" s="22"/>
      <c r="J16" s="23"/>
      <c r="K16" s="23"/>
      <c r="L16" s="23"/>
      <c r="M16" s="24"/>
      <c r="N16" s="25"/>
      <c r="O16" s="26"/>
      <c r="P16" s="27">
        <f t="shared" si="0"/>
        <v>0</v>
      </c>
    </row>
    <row r="17" spans="1:16" ht="15.6" x14ac:dyDescent="0.3">
      <c r="A17" s="9">
        <v>74166</v>
      </c>
      <c r="B17" s="22" t="s">
        <v>341</v>
      </c>
      <c r="C17" s="20"/>
      <c r="D17" s="84" t="str">
        <f>IF(ISBLANK($A17),"",INDEX(holky!$A$1:$F$120,MATCH($A17,holky!$A$1:$A$120,0),2))</f>
        <v>Kmínková Sára</v>
      </c>
      <c r="E17" s="85">
        <f>IF(ISBLANK($A17),"",INDEX(holky!$A$1:$F$120,MATCH($A17,holky!$A$1:$A$120,0),3))</f>
        <v>2007</v>
      </c>
      <c r="F17" s="85" t="str">
        <f>IF(ISBLANK($A17),"",INDEX(holky!$A$1:$F$120,MATCH($A17,holky!$A$1:$A$120,0),4))</f>
        <v>U15</v>
      </c>
      <c r="G17" s="84" t="str">
        <f>IF(ISBLANK($A17),"",INDEX(holky!$A$1:$F$120,MATCH($A17,holky!$A$1:$A$120,0),5))</f>
        <v>TJ Jiskra Nový Bydžov</v>
      </c>
      <c r="H17" s="87" t="str">
        <f>IF(ISBLANK($A17),"",INDEX(holky!$A$1:$F$120,MATCH($A17,holky!$A$1:$A$120,0),6))</f>
        <v>HK</v>
      </c>
      <c r="I17" s="22"/>
      <c r="J17" s="23"/>
      <c r="K17" s="23"/>
      <c r="L17" s="23"/>
      <c r="M17" s="24"/>
      <c r="N17" s="25"/>
      <c r="O17" s="26"/>
      <c r="P17" s="27">
        <f t="shared" si="0"/>
        <v>0</v>
      </c>
    </row>
    <row r="18" spans="1:16" ht="15.6" x14ac:dyDescent="0.3">
      <c r="A18" s="9">
        <v>69237</v>
      </c>
      <c r="B18" s="22" t="s">
        <v>341</v>
      </c>
      <c r="C18" s="20"/>
      <c r="D18" s="84" t="str">
        <f>IF(ISBLANK($A18),"",INDEX(holky!$A$1:$F$120,MATCH($A18,holky!$A$1:$A$120,0),2))</f>
        <v>Sychrová Hana</v>
      </c>
      <c r="E18" s="85">
        <f>IF(ISBLANK($A18),"",INDEX(holky!$A$1:$F$120,MATCH($A18,holky!$A$1:$A$120,0),3))</f>
        <v>2007</v>
      </c>
      <c r="F18" s="85" t="str">
        <f>IF(ISBLANK($A18),"",INDEX(holky!$A$1:$F$120,MATCH($A18,holky!$A$1:$A$120,0),4))</f>
        <v>U15</v>
      </c>
      <c r="G18" s="84" t="str">
        <f>IF(ISBLANK($A18),"",INDEX(holky!$A$1:$F$120,MATCH($A18,holky!$A$1:$A$120,0),5))</f>
        <v>Řetová</v>
      </c>
      <c r="H18" s="87" t="str">
        <f>IF(ISBLANK($A18),"",INDEX(holky!$A$1:$F$120,MATCH($A18,holky!$A$1:$A$120,0),6))</f>
        <v>PA</v>
      </c>
      <c r="I18" s="22"/>
      <c r="J18" s="23"/>
      <c r="K18" s="23"/>
      <c r="L18" s="23"/>
      <c r="M18" s="24"/>
      <c r="N18" s="25"/>
      <c r="O18" s="26"/>
      <c r="P18" s="27">
        <f>SUM(I18:N18)-O18</f>
        <v>0</v>
      </c>
    </row>
    <row r="19" spans="1:16" ht="15.6" x14ac:dyDescent="0.3">
      <c r="A19" s="9">
        <v>66472</v>
      </c>
      <c r="B19" s="22" t="s">
        <v>341</v>
      </c>
      <c r="C19" s="20"/>
      <c r="D19" s="84" t="str">
        <f>IF(ISBLANK($A19),"",INDEX(holky!$A$1:$F$120,MATCH($A19,holky!$A$1:$A$120,0),2))</f>
        <v>Kacafírková Agáta</v>
      </c>
      <c r="E19" s="85">
        <f>IF(ISBLANK($A19),"",INDEX(holky!$A$1:$F$120,MATCH($A19,holky!$A$1:$A$120,0),3))</f>
        <v>2007</v>
      </c>
      <c r="F19" s="85" t="str">
        <f>IF(ISBLANK($A19),"",INDEX(holky!$A$1:$F$120,MATCH($A19,holky!$A$1:$A$120,0),4))</f>
        <v>U15</v>
      </c>
      <c r="G19" s="84" t="str">
        <f>IF(ISBLANK($A19),"",INDEX(holky!$A$1:$F$120,MATCH($A19,holky!$A$1:$A$120,0),5))</f>
        <v>Chrudim Sokol</v>
      </c>
      <c r="H19" s="87" t="str">
        <f>IF(ISBLANK($A19),"",INDEX(holky!$A$1:$F$120,MATCH($A19,holky!$A$1:$A$120,0),6))</f>
        <v>PA</v>
      </c>
      <c r="I19" s="22"/>
      <c r="J19" s="23"/>
      <c r="K19" s="23"/>
      <c r="L19" s="23"/>
      <c r="M19" s="24"/>
      <c r="N19" s="25"/>
      <c r="O19" s="26"/>
      <c r="P19" s="27">
        <f t="shared" si="0"/>
        <v>0</v>
      </c>
    </row>
    <row r="20" spans="1:16" ht="15.6" x14ac:dyDescent="0.3">
      <c r="A20" s="9">
        <v>74704</v>
      </c>
      <c r="B20" s="22" t="s">
        <v>345</v>
      </c>
      <c r="C20" s="20"/>
      <c r="D20" s="84" t="str">
        <f>IF(ISBLANK($A20),"",INDEX(holky!$A$1:$F$120,MATCH($A20,holky!$A$1:$A$120,0),2))</f>
        <v>Vyskočilová Ester</v>
      </c>
      <c r="E20" s="85">
        <f>IF(ISBLANK($A20),"",INDEX(holky!$A$1:$F$120,MATCH($A20,holky!$A$1:$A$120,0),3))</f>
        <v>2011</v>
      </c>
      <c r="F20" s="85" t="str">
        <f>IF(ISBLANK($A20),"",INDEX(holky!$A$1:$F$120,MATCH($A20,holky!$A$1:$A$120,0),4))</f>
        <v>U11</v>
      </c>
      <c r="G20" s="84" t="str">
        <f>IF(ISBLANK($A20),"",INDEX(holky!$A$1:$F$120,MATCH($A20,holky!$A$1:$A$120,0),5))</f>
        <v>Dobré SK</v>
      </c>
      <c r="H20" s="87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 t="shared" si="0"/>
        <v>0</v>
      </c>
    </row>
    <row r="21" spans="1:16" ht="15.6" x14ac:dyDescent="0.3">
      <c r="A21" s="9">
        <v>66182</v>
      </c>
      <c r="B21" s="22" t="s">
        <v>345</v>
      </c>
      <c r="C21" s="20"/>
      <c r="D21" s="84" t="str">
        <f>IF(ISBLANK($A21),"",INDEX(holky!$A$1:$F$120,MATCH($A21,holky!$A$1:$A$120,0),2))</f>
        <v>Krejčová Kateřina</v>
      </c>
      <c r="E21" s="85">
        <f>IF(ISBLANK($A21),"",INDEX(holky!$A$1:$F$120,MATCH($A21,holky!$A$1:$A$120,0),3))</f>
        <v>2008</v>
      </c>
      <c r="F21" s="85" t="str">
        <f>IF(ISBLANK($A21),"",INDEX(holky!$A$1:$F$120,MATCH($A21,holky!$A$1:$A$120,0),4))</f>
        <v>U15</v>
      </c>
      <c r="G21" s="84" t="str">
        <f>IF(ISBLANK($A21),"",INDEX(holky!$A$1:$F$120,MATCH($A21,holky!$A$1:$A$120,0),5))</f>
        <v>Josefov Sokol</v>
      </c>
      <c r="H21" s="87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5"/>
      <c r="O21" s="26"/>
      <c r="P21" s="27">
        <f t="shared" si="0"/>
        <v>0</v>
      </c>
    </row>
    <row r="22" spans="1:16" ht="15.6" x14ac:dyDescent="0.3">
      <c r="A22" s="9">
        <v>66181</v>
      </c>
      <c r="B22" s="22" t="s">
        <v>345</v>
      </c>
      <c r="C22" s="20"/>
      <c r="D22" s="84" t="str">
        <f>IF(ISBLANK($A22),"",INDEX(holky!$A$1:$F$120,MATCH($A22,holky!$A$1:$A$120,0),2))</f>
        <v>Čápová Ella</v>
      </c>
      <c r="E22" s="85">
        <f>IF(ISBLANK($A22),"",INDEX(holky!$A$1:$F$120,MATCH($A22,holky!$A$1:$A$120,0),3))</f>
        <v>2010</v>
      </c>
      <c r="F22" s="85" t="str">
        <f>IF(ISBLANK($A22),"",INDEX(holky!$A$1:$F$120,MATCH($A22,holky!$A$1:$A$120,0),4))</f>
        <v>U13</v>
      </c>
      <c r="G22" s="84" t="str">
        <f>IF(ISBLANK($A22),"",INDEX(holky!$A$1:$F$120,MATCH($A22,holky!$A$1:$A$120,0),5))</f>
        <v>Josefov Sokol</v>
      </c>
      <c r="H22" s="87" t="str">
        <f>IF(ISBLANK($A22),"",INDEX(holky!$A$1:$F$120,MATCH($A22,holky!$A$1:$A$120,0),6))</f>
        <v>HK</v>
      </c>
      <c r="I22" s="22"/>
      <c r="J22" s="23"/>
      <c r="K22" s="23"/>
      <c r="L22" s="23"/>
      <c r="M22" s="24"/>
      <c r="N22" s="25"/>
      <c r="O22" s="26"/>
      <c r="P22" s="27">
        <f t="shared" si="0"/>
        <v>0</v>
      </c>
    </row>
    <row r="23" spans="1:16" ht="15.6" x14ac:dyDescent="0.3">
      <c r="A23" s="9">
        <v>74362</v>
      </c>
      <c r="B23" s="22" t="s">
        <v>345</v>
      </c>
      <c r="C23" s="20"/>
      <c r="D23" s="84" t="str">
        <f>IF(ISBLANK($A23),"",INDEX(holky!$A$1:$F$120,MATCH($A23,holky!$A$1:$A$120,0),2))</f>
        <v>Andrlová Jana</v>
      </c>
      <c r="E23" s="85">
        <f>IF(ISBLANK($A23),"",INDEX(holky!$A$1:$F$120,MATCH($A23,holky!$A$1:$A$120,0),3))</f>
        <v>2008</v>
      </c>
      <c r="F23" s="85" t="str">
        <f>IF(ISBLANK($A23),"",INDEX(holky!$A$1:$F$120,MATCH($A23,holky!$A$1:$A$120,0),4))</f>
        <v>U15</v>
      </c>
      <c r="G23" s="84" t="str">
        <f>IF(ISBLANK($A23),"",INDEX(holky!$A$1:$F$120,MATCH($A23,holky!$A$1:$A$120,0),5))</f>
        <v>Dvůr Králové n/L</v>
      </c>
      <c r="H23" s="87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5"/>
      <c r="O23" s="26"/>
      <c r="P23" s="27">
        <f t="shared" si="0"/>
        <v>0</v>
      </c>
    </row>
    <row r="24" spans="1:16" ht="15.6" x14ac:dyDescent="0.3">
      <c r="A24" s="9">
        <v>71434</v>
      </c>
      <c r="B24" s="22" t="s">
        <v>345</v>
      </c>
      <c r="C24" s="20"/>
      <c r="D24" s="84" t="str">
        <f>IF(ISBLANK($A24),"",INDEX(holky!$A$1:$F$120,MATCH($A24,holky!$A$1:$A$120,0),2))</f>
        <v>Šedová Natálie</v>
      </c>
      <c r="E24" s="85">
        <f>IF(ISBLANK($A24),"",INDEX(holky!$A$1:$F$120,MATCH($A24,holky!$A$1:$A$120,0),3))</f>
        <v>2008</v>
      </c>
      <c r="F24" s="85" t="str">
        <f>IF(ISBLANK($A24),"",INDEX(holky!$A$1:$F$120,MATCH($A24,holky!$A$1:$A$120,0),4))</f>
        <v>U15</v>
      </c>
      <c r="G24" s="84" t="str">
        <f>IF(ISBLANK($A24),"",INDEX(holky!$A$1:$F$120,MATCH($A24,holky!$A$1:$A$120,0),5))</f>
        <v>Ústí nad Orlicí TTC</v>
      </c>
      <c r="H24" s="87" t="str">
        <f>IF(ISBLANK($A24),"",INDEX(holky!$A$1:$F$120,MATCH($A24,holky!$A$1:$A$120,0),6))</f>
        <v>PA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ht="15.6" x14ac:dyDescent="0.3">
      <c r="A25" s="9">
        <v>76647</v>
      </c>
      <c r="B25" s="22" t="s">
        <v>346</v>
      </c>
      <c r="C25" s="20"/>
      <c r="D25" s="84" t="str">
        <f>IF(ISBLANK($A25),"",INDEX(holky!$A$1:$F$120,MATCH($A25,holky!$A$1:$A$120,0),2))</f>
        <v>Jedličková Hana</v>
      </c>
      <c r="E25" s="85">
        <f>IF(ISBLANK($A25),"",INDEX(holky!$A$1:$F$120,MATCH($A25,holky!$A$1:$A$120,0),3))</f>
        <v>2011</v>
      </c>
      <c r="F25" s="85" t="str">
        <f>IF(ISBLANK($A25),"",INDEX(holky!$A$1:$F$120,MATCH($A25,holky!$A$1:$A$120,0),4))</f>
        <v>U11</v>
      </c>
      <c r="G25" s="84" t="str">
        <f>IF(ISBLANK($A25),"",INDEX(holky!$A$1:$F$120,MATCH($A25,holky!$A$1:$A$120,0),5))</f>
        <v>Josefov Sokol</v>
      </c>
      <c r="H25" s="87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ht="15.6" x14ac:dyDescent="0.3">
      <c r="A26" s="9">
        <v>75335</v>
      </c>
      <c r="B26" s="22" t="s">
        <v>346</v>
      </c>
      <c r="C26" s="20"/>
      <c r="D26" s="84" t="str">
        <f>IF(ISBLANK($A26),"",INDEX(holky!$A$1:$F$120,MATCH($A26,holky!$A$1:$A$120,0),2))</f>
        <v xml:space="preserve">Jedličková Ema </v>
      </c>
      <c r="E26" s="85">
        <f>IF(ISBLANK($A26),"",INDEX(holky!$A$1:$F$120,MATCH($A26,holky!$A$1:$A$120,0),3))</f>
        <v>2008</v>
      </c>
      <c r="F26" s="85" t="str">
        <f>IF(ISBLANK($A26),"",INDEX(holky!$A$1:$F$120,MATCH($A26,holky!$A$1:$A$120,0),4))</f>
        <v>U15</v>
      </c>
      <c r="G26" s="84" t="str">
        <f>IF(ISBLANK($A26),"",INDEX(holky!$A$1:$F$120,MATCH($A26,holky!$A$1:$A$120,0),5))</f>
        <v>Josefov Sokol</v>
      </c>
      <c r="H26" s="87" t="str">
        <f>IF(ISBLANK($A26),"",INDEX(holky!$A$1:$F$120,MATCH($A26,holky!$A$1:$A$120,0),6))</f>
        <v>HK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ht="15.6" x14ac:dyDescent="0.3">
      <c r="A27" s="9">
        <v>76633</v>
      </c>
      <c r="B27" s="22" t="s">
        <v>346</v>
      </c>
      <c r="C27" s="20"/>
      <c r="D27" s="84" t="str">
        <f>IF(ISBLANK($A27),"",INDEX(holky!$A$1:$F$120,MATCH($A27,holky!$A$1:$A$120,0),2))</f>
        <v>Kovářová Lucie</v>
      </c>
      <c r="E27" s="85">
        <f>IF(ISBLANK($A27),"",INDEX(holky!$A$1:$F$120,MATCH($A27,holky!$A$1:$A$120,0),3))</f>
        <v>2009</v>
      </c>
      <c r="F27" s="85" t="str">
        <f>IF(ISBLANK($A27),"",INDEX(holky!$A$1:$F$120,MATCH($A27,holky!$A$1:$A$120,0),4))</f>
        <v>U13</v>
      </c>
      <c r="G27" s="84" t="str">
        <f>IF(ISBLANK($A27),"",INDEX(holky!$A$1:$F$120,MATCH($A27,holky!$A$1:$A$120,0),5))</f>
        <v>Řetová</v>
      </c>
      <c r="H27" s="87" t="str">
        <f>IF(ISBLANK($A27),"",INDEX(holky!$A$1:$F$120,MATCH($A27,holky!$A$1:$A$120,0),6))</f>
        <v>PA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t="15.6" x14ac:dyDescent="0.3">
      <c r="H28" s="48"/>
    </row>
    <row r="29" spans="1:16" ht="15.6" x14ac:dyDescent="0.3">
      <c r="H29" s="49"/>
    </row>
    <row r="30" spans="1:16" ht="15.6" x14ac:dyDescent="0.3">
      <c r="B30" s="49"/>
      <c r="H30" s="49"/>
      <c r="I30" s="57"/>
      <c r="J30" s="57"/>
      <c r="K30" s="57"/>
      <c r="L30" s="57"/>
      <c r="M30" s="57"/>
      <c r="N30" s="57"/>
      <c r="O30" s="57"/>
      <c r="P30" s="49"/>
    </row>
    <row r="31" spans="1:16" ht="15.6" x14ac:dyDescent="0.3">
      <c r="D31" s="104"/>
      <c r="E31" s="104"/>
      <c r="F31" s="90"/>
      <c r="H31" s="49"/>
    </row>
    <row r="32" spans="1:16" ht="15.6" x14ac:dyDescent="0.3">
      <c r="C32" s="9"/>
      <c r="D32" s="104"/>
      <c r="E32" s="104"/>
      <c r="F32" s="90"/>
      <c r="H32" s="49"/>
    </row>
    <row r="33" spans="8:8" ht="15.6" x14ac:dyDescent="0.3">
      <c r="H33" s="49"/>
    </row>
    <row r="34" spans="8:8" ht="15.6" x14ac:dyDescent="0.3">
      <c r="H34" s="49"/>
    </row>
  </sheetData>
  <sheetProtection autoFilter="0"/>
  <autoFilter ref="B3:H4"/>
  <sortState ref="C5:P38">
    <sortCondition descending="1" ref="P5:P38"/>
    <sortCondition descending="1" ref="O5:O38"/>
  </sortState>
  <mergeCells count="14">
    <mergeCell ref="D32:E32"/>
    <mergeCell ref="H3:H4"/>
    <mergeCell ref="D1:F2"/>
    <mergeCell ref="D31:E31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100" workbookViewId="0">
      <selection activeCell="I10" sqref="I10"/>
    </sheetView>
  </sheetViews>
  <sheetFormatPr defaultColWidth="9.109375" defaultRowHeight="14.4" x14ac:dyDescent="0.3"/>
  <cols>
    <col min="1" max="1" width="9.109375" style="9" customWidth="1"/>
    <col min="2" max="2" width="7.6640625" style="34" bestFit="1" customWidth="1"/>
    <col min="3" max="3" width="6.77734375" style="34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0" t="s">
        <v>327</v>
      </c>
      <c r="C1" s="100"/>
      <c r="D1" s="100" t="s">
        <v>191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20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20" ht="15.6" x14ac:dyDescent="0.3">
      <c r="B3" s="119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/>
      <c r="J3" s="12"/>
      <c r="K3" s="12"/>
      <c r="L3" s="12"/>
      <c r="M3" s="13"/>
      <c r="N3" s="14"/>
      <c r="O3" s="107" t="s">
        <v>18</v>
      </c>
      <c r="P3" s="105" t="s">
        <v>19</v>
      </c>
    </row>
    <row r="4" spans="1:20" x14ac:dyDescent="0.3">
      <c r="B4" s="120"/>
      <c r="C4" s="15" t="s">
        <v>140</v>
      </c>
      <c r="D4" s="99"/>
      <c r="E4" s="99"/>
      <c r="F4" s="99"/>
      <c r="G4" s="99"/>
      <c r="H4" s="97"/>
      <c r="I4" s="16"/>
      <c r="J4" s="17"/>
      <c r="K4" s="17"/>
      <c r="L4" s="17"/>
      <c r="M4" s="17"/>
      <c r="N4" s="18"/>
      <c r="O4" s="108"/>
      <c r="P4" s="106"/>
    </row>
    <row r="5" spans="1:20" s="33" customFormat="1" ht="15.6" x14ac:dyDescent="0.3">
      <c r="A5" s="33">
        <v>71590</v>
      </c>
      <c r="B5" s="19" t="s">
        <v>3</v>
      </c>
      <c r="C5" s="20"/>
      <c r="D5" s="84" t="str">
        <f>IF(ISBLANK($A5),"",INDEX(kluci!$A$1:$F$300,MATCH($A5,kluci!$A$1:$A$300,0),2))</f>
        <v>Škalda Jan</v>
      </c>
      <c r="E5" s="85">
        <f>IF(ISBLANK($A5),"",INDEX(kluci!$A$1:$F$300,MATCH($A5,kluci!$A$1:$A$300,0),3))</f>
        <v>2009</v>
      </c>
      <c r="F5" s="85" t="str">
        <f>IF(ISBLANK($A5),"",INDEX(kluci!$A$1:$F$300,MATCH($A5,kluci!$A$1:$A$300,0),4))</f>
        <v>U13</v>
      </c>
      <c r="G5" s="84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3"/>
      <c r="N5" s="25"/>
      <c r="O5" s="26"/>
      <c r="P5" s="27">
        <f t="shared" ref="P5:P13" si="0">SUM(I5:N5)-O5</f>
        <v>0</v>
      </c>
      <c r="R5" s="58"/>
      <c r="S5" s="58"/>
      <c r="T5" s="59"/>
    </row>
    <row r="6" spans="1:20" s="33" customFormat="1" ht="15.6" x14ac:dyDescent="0.3">
      <c r="A6" s="33">
        <v>71230</v>
      </c>
      <c r="B6" s="19" t="s">
        <v>4</v>
      </c>
      <c r="C6" s="20"/>
      <c r="D6" s="84" t="str">
        <f>IF(ISBLANK($A6),"",INDEX(kluci!$A$1:$F$300,MATCH($A6,kluci!$A$1:$A$300,0),2))</f>
        <v>Mejtský David</v>
      </c>
      <c r="E6" s="85">
        <f>IF(ISBLANK($A6),"",INDEX(kluci!$A$1:$F$300,MATCH($A6,kluci!$A$1:$A$300,0),3))</f>
        <v>2009</v>
      </c>
      <c r="F6" s="85" t="str">
        <f>IF(ISBLANK($A6),"",INDEX(kluci!$A$1:$F$300,MATCH($A6,kluci!$A$1:$A$300,0),4))</f>
        <v>U13</v>
      </c>
      <c r="G6" s="84" t="str">
        <f>IF(ISBLANK($A6),"",INDEX(kluci!$A$1:$F$300,MATCH($A6,kluci!$A$1:$A$300,0),5))</f>
        <v>Kostelec nad Orlicí</v>
      </c>
      <c r="H6" s="86" t="str">
        <f>IF(ISBLANK($A6),"",INDEX(kluci!$A$1:$F$300,MATCH($A6,kluci!$A$1:$A$300,0),6))</f>
        <v>HK</v>
      </c>
      <c r="I6" s="30"/>
      <c r="J6" s="21"/>
      <c r="K6" s="21"/>
      <c r="L6" s="21"/>
      <c r="M6" s="21"/>
      <c r="N6" s="25"/>
      <c r="O6" s="29"/>
      <c r="P6" s="27">
        <f t="shared" si="0"/>
        <v>0</v>
      </c>
      <c r="R6" s="58"/>
      <c r="S6" s="58"/>
      <c r="T6" s="59"/>
    </row>
    <row r="7" spans="1:20" s="33" customFormat="1" ht="15.6" x14ac:dyDescent="0.3">
      <c r="A7" s="33">
        <v>74172</v>
      </c>
      <c r="B7" s="19" t="s">
        <v>132</v>
      </c>
      <c r="C7" s="20"/>
      <c r="D7" s="84" t="str">
        <f>IF(ISBLANK($A7),"",INDEX(kluci!$A$1:$F$300,MATCH($A7,kluci!$A$1:$A$300,0),2))</f>
        <v>Dušek Jakub</v>
      </c>
      <c r="E7" s="85">
        <f>IF(ISBLANK($A7),"",INDEX(kluci!$A$1:$F$300,MATCH($A7,kluci!$A$1:$A$300,0),3))</f>
        <v>2009</v>
      </c>
      <c r="F7" s="85" t="str">
        <f>IF(ISBLANK($A7),"",INDEX(kluci!$A$1:$F$300,MATCH($A7,kluci!$A$1:$A$300,0),4))</f>
        <v>U13</v>
      </c>
      <c r="G7" s="84" t="str">
        <f>IF(ISBLANK($A7),"",INDEX(kluci!$A$1:$F$300,MATCH($A7,kluci!$A$1:$A$300,0),5))</f>
        <v>Dobré SK</v>
      </c>
      <c r="H7" s="86" t="str">
        <f>IF(ISBLANK($A7),"",INDEX(kluci!$A$1:$F$300,MATCH($A7,kluci!$A$1:$A$300,0),6))</f>
        <v>HK</v>
      </c>
      <c r="I7" s="30"/>
      <c r="J7" s="21"/>
      <c r="K7" s="21"/>
      <c r="L7" s="21"/>
      <c r="M7" s="21"/>
      <c r="N7" s="25"/>
      <c r="O7" s="29"/>
      <c r="P7" s="27">
        <f t="shared" si="0"/>
        <v>0</v>
      </c>
      <c r="R7" s="58"/>
      <c r="S7" s="58"/>
      <c r="T7" s="59"/>
    </row>
    <row r="8" spans="1:20" s="33" customFormat="1" ht="15.6" x14ac:dyDescent="0.3">
      <c r="A8" s="33">
        <v>71228</v>
      </c>
      <c r="B8" s="19" t="s">
        <v>333</v>
      </c>
      <c r="C8" s="20"/>
      <c r="D8" s="84" t="str">
        <f>IF(ISBLANK($A8),"",INDEX(kluci!$A$1:$F$300,MATCH($A8,kluci!$A$1:$A$300,0),2))</f>
        <v>Hladký Radovan</v>
      </c>
      <c r="E8" s="85">
        <f>IF(ISBLANK($A8),"",INDEX(kluci!$A$1:$F$300,MATCH($A8,kluci!$A$1:$A$300,0),3))</f>
        <v>2009</v>
      </c>
      <c r="F8" s="85" t="str">
        <f>IF(ISBLANK($A8),"",INDEX(kluci!$A$1:$F$300,MATCH($A8,kluci!$A$1:$A$300,0),4))</f>
        <v>U13</v>
      </c>
      <c r="G8" s="84" t="str">
        <f>IF(ISBLANK($A8),"",INDEX(kluci!$A$1:$F$300,MATCH($A8,kluci!$A$1:$A$300,0),5))</f>
        <v>Kostelec nad Orlicí</v>
      </c>
      <c r="H8" s="86" t="str">
        <f>IF(ISBLANK($A8),"",INDEX(kluci!$A$1:$F$300,MATCH($A8,kluci!$A$1:$A$300,0),6))</f>
        <v>HK</v>
      </c>
      <c r="I8" s="30"/>
      <c r="J8" s="21"/>
      <c r="K8" s="21"/>
      <c r="L8" s="21"/>
      <c r="M8" s="21"/>
      <c r="N8" s="25"/>
      <c r="O8" s="29"/>
      <c r="P8" s="31">
        <f t="shared" si="0"/>
        <v>0</v>
      </c>
      <c r="R8" s="58"/>
      <c r="S8" s="58"/>
      <c r="T8" s="59"/>
    </row>
    <row r="9" spans="1:20" s="33" customFormat="1" ht="15.6" x14ac:dyDescent="0.3">
      <c r="A9" s="33">
        <v>71362</v>
      </c>
      <c r="B9" s="19" t="s">
        <v>333</v>
      </c>
      <c r="C9" s="20"/>
      <c r="D9" s="84" t="str">
        <f>IF(ISBLANK($A9),"",INDEX(kluci!$A$1:$F$300,MATCH($A9,kluci!$A$1:$A$300,0),2))</f>
        <v>Kolář Marek</v>
      </c>
      <c r="E9" s="85">
        <f>IF(ISBLANK($A9),"",INDEX(kluci!$A$1:$F$300,MATCH($A9,kluci!$A$1:$A$300,0),3))</f>
        <v>2009</v>
      </c>
      <c r="F9" s="85" t="str">
        <f>IF(ISBLANK($A9),"",INDEX(kluci!$A$1:$F$300,MATCH($A9,kluci!$A$1:$A$300,0),4))</f>
        <v>U13</v>
      </c>
      <c r="G9" s="84" t="str">
        <f>IF(ISBLANK($A9),"",INDEX(kluci!$A$1:$F$300,MATCH($A9,kluci!$A$1:$A$300,0),5))</f>
        <v>Dobré SK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3"/>
      <c r="N9" s="25"/>
      <c r="O9" s="26"/>
      <c r="P9" s="27">
        <f t="shared" si="0"/>
        <v>0</v>
      </c>
      <c r="R9" s="58"/>
      <c r="S9" s="58"/>
      <c r="T9" s="59"/>
    </row>
    <row r="10" spans="1:20" s="33" customFormat="1" ht="15.6" x14ac:dyDescent="0.3">
      <c r="A10" s="33">
        <v>78198</v>
      </c>
      <c r="B10" s="19" t="s">
        <v>339</v>
      </c>
      <c r="C10" s="20"/>
      <c r="D10" s="84" t="str">
        <f>IF(ISBLANK($A10),"",INDEX(kluci!$A$1:$F$300,MATCH($A10,kluci!$A$1:$A$300,0),2))</f>
        <v>Novák Hynek</v>
      </c>
      <c r="E10" s="85">
        <f>IF(ISBLANK($A10),"",INDEX(kluci!$A$1:$F$300,MATCH($A10,kluci!$A$1:$A$300,0),3))</f>
        <v>2009</v>
      </c>
      <c r="F10" s="85" t="str">
        <f>IF(ISBLANK($A10),"",INDEX(kluci!$A$1:$F$300,MATCH($A10,kluci!$A$1:$A$300,0),4))</f>
        <v>U13</v>
      </c>
      <c r="G10" s="84" t="str">
        <f>IF(ISBLANK($A10),"",INDEX(kluci!$A$1:$F$300,MATCH($A10,kluci!$A$1:$A$300,0),5))</f>
        <v>TJ Sokol PP H. Králové 2</v>
      </c>
      <c r="H10" s="86" t="str">
        <f>IF(ISBLANK($A10),"",INDEX(kluci!$A$1:$F$300,MATCH($A10,kluci!$A$1:$A$300,0),6))</f>
        <v>HK</v>
      </c>
      <c r="I10" s="22"/>
      <c r="J10" s="23"/>
      <c r="K10" s="23"/>
      <c r="L10" s="23"/>
      <c r="M10" s="23"/>
      <c r="N10" s="25"/>
      <c r="O10" s="26"/>
      <c r="P10" s="27">
        <f t="shared" si="0"/>
        <v>0</v>
      </c>
      <c r="R10" s="58"/>
      <c r="S10" s="58"/>
      <c r="T10" s="59"/>
    </row>
    <row r="11" spans="1:20" s="33" customFormat="1" ht="15.6" x14ac:dyDescent="0.3">
      <c r="A11" s="33">
        <v>74906</v>
      </c>
      <c r="B11" s="19" t="s">
        <v>339</v>
      </c>
      <c r="C11" s="20"/>
      <c r="D11" s="84" t="str">
        <f>IF(ISBLANK($A11),"",INDEX(kluci!$A$1:$F$300,MATCH($A11,kluci!$A$1:$A$300,0),2))</f>
        <v>Michek Tomáš</v>
      </c>
      <c r="E11" s="85">
        <f>IF(ISBLANK($A11),"",INDEX(kluci!$A$1:$F$300,MATCH($A11,kluci!$A$1:$A$300,0),3))</f>
        <v>2009</v>
      </c>
      <c r="F11" s="85" t="str">
        <f>IF(ISBLANK($A11),"",INDEX(kluci!$A$1:$F$300,MATCH($A11,kluci!$A$1:$A$300,0),4))</f>
        <v>U13</v>
      </c>
      <c r="G11" s="84" t="str">
        <f>IF(ISBLANK($A11),"",INDEX(kluci!$A$1:$F$300,MATCH($A11,kluci!$A$1:$A$300,0),5))</f>
        <v>Chrudim Sokol</v>
      </c>
      <c r="H11" s="86" t="str">
        <f>IF(ISBLANK($A11),"",INDEX(kluci!$A$1:$F$300,MATCH($A11,kluci!$A$1:$A$300,0),6))</f>
        <v>PA</v>
      </c>
      <c r="I11" s="22"/>
      <c r="J11" s="23"/>
      <c r="K11" s="23"/>
      <c r="L11" s="23"/>
      <c r="M11" s="23"/>
      <c r="N11" s="25"/>
      <c r="O11" s="26"/>
      <c r="P11" s="27">
        <f t="shared" si="0"/>
        <v>0</v>
      </c>
      <c r="R11" s="58"/>
      <c r="S11" s="58"/>
      <c r="T11" s="59"/>
    </row>
    <row r="12" spans="1:20" s="33" customFormat="1" ht="15.6" x14ac:dyDescent="0.3">
      <c r="A12" s="33">
        <v>70770</v>
      </c>
      <c r="B12" s="19" t="s">
        <v>339</v>
      </c>
      <c r="C12" s="20"/>
      <c r="D12" s="84" t="str">
        <f>IF(ISBLANK($A12),"",INDEX(kluci!$A$1:$F$300,MATCH($A12,kluci!$A$1:$A$300,0),2))</f>
        <v>Zavacký Matěj</v>
      </c>
      <c r="E12" s="85">
        <f>IF(ISBLANK($A12),"",INDEX(kluci!$A$1:$F$300,MATCH($A12,kluci!$A$1:$A$300,0),3))</f>
        <v>2009</v>
      </c>
      <c r="F12" s="85" t="str">
        <f>IF(ISBLANK($A12),"",INDEX(kluci!$A$1:$F$300,MATCH($A12,kluci!$A$1:$A$300,0),4))</f>
        <v>U13</v>
      </c>
      <c r="G12" s="84" t="str">
        <f>IF(ISBLANK($A12),"",INDEX(kluci!$A$1:$F$300,MATCH($A12,kluci!$A$1:$A$300,0),5))</f>
        <v>Kostelec nad Orlicí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3"/>
      <c r="N12" s="25"/>
      <c r="O12" s="26"/>
      <c r="P12" s="27">
        <f t="shared" si="0"/>
        <v>0</v>
      </c>
      <c r="R12" s="58"/>
      <c r="S12" s="58"/>
      <c r="T12" s="59"/>
    </row>
    <row r="13" spans="1:20" s="33" customFormat="1" ht="15.6" x14ac:dyDescent="0.3">
      <c r="A13" s="33">
        <v>65665</v>
      </c>
      <c r="B13" s="19" t="s">
        <v>339</v>
      </c>
      <c r="C13" s="20"/>
      <c r="D13" s="84" t="str">
        <f>IF(ISBLANK($A13),"",INDEX(kluci!$A$1:$F$300,MATCH($A13,kluci!$A$1:$A$300,0),2))</f>
        <v>Skákal Dominik</v>
      </c>
      <c r="E13" s="85">
        <f>IF(ISBLANK($A13),"",INDEX(kluci!$A$1:$F$300,MATCH($A13,kluci!$A$1:$A$300,0),3))</f>
        <v>2009</v>
      </c>
      <c r="F13" s="85" t="str">
        <f>IF(ISBLANK($A13),"",INDEX(kluci!$A$1:$F$300,MATCH($A13,kluci!$A$1:$A$300,0),4))</f>
        <v>U13</v>
      </c>
      <c r="G13" s="84" t="str">
        <f>IF(ISBLANK($A13),"",INDEX(kluci!$A$1:$F$300,MATCH($A13,kluci!$A$1:$A$300,0),5))</f>
        <v>DTJ Hradec Králové</v>
      </c>
      <c r="H13" s="86" t="str">
        <f>IF(ISBLANK($A13),"",INDEX(kluci!$A$1:$F$300,MATCH($A13,kluci!$A$1:$A$300,0),6))</f>
        <v>HK</v>
      </c>
      <c r="I13" s="22"/>
      <c r="J13" s="23"/>
      <c r="K13" s="23"/>
      <c r="L13" s="23"/>
      <c r="M13" s="23"/>
      <c r="N13" s="25"/>
      <c r="O13" s="26"/>
      <c r="P13" s="27">
        <f t="shared" si="0"/>
        <v>0</v>
      </c>
      <c r="R13" s="58"/>
      <c r="S13" s="58"/>
      <c r="T13" s="59"/>
    </row>
    <row r="14" spans="1:20" s="33" customFormat="1" ht="15.6" x14ac:dyDescent="0.3">
      <c r="A14" s="33">
        <v>73921</v>
      </c>
      <c r="B14" s="19" t="s">
        <v>340</v>
      </c>
      <c r="C14" s="20"/>
      <c r="D14" s="84" t="str">
        <f>IF(ISBLANK($A14),"",INDEX(kluci!$A$1:$F$300,MATCH($A14,kluci!$A$1:$A$300,0),2))</f>
        <v>Cerman Jakub</v>
      </c>
      <c r="E14" s="85">
        <f>IF(ISBLANK($A14),"",INDEX(kluci!$A$1:$F$300,MATCH($A14,kluci!$A$1:$A$300,0),3))</f>
        <v>2010</v>
      </c>
      <c r="F14" s="85" t="str">
        <f>IF(ISBLANK($A14),"",INDEX(kluci!$A$1:$F$300,MATCH($A14,kluci!$A$1:$A$300,0),4))</f>
        <v>U13</v>
      </c>
      <c r="G14" s="84" t="str">
        <f>IF(ISBLANK($A14),"",INDEX(kluci!$A$1:$F$300,MATCH($A14,kluci!$A$1:$A$300,0),5))</f>
        <v>Hostinné Tatran</v>
      </c>
      <c r="H14" s="86" t="str">
        <f>IF(ISBLANK($A14),"",INDEX(kluci!$A$1:$F$300,MATCH($A14,kluci!$A$1:$A$300,0),6))</f>
        <v>HK</v>
      </c>
      <c r="I14" s="30"/>
      <c r="J14" s="21"/>
      <c r="K14" s="21"/>
      <c r="L14" s="21"/>
      <c r="M14" s="21"/>
      <c r="N14" s="25"/>
      <c r="O14" s="29"/>
      <c r="P14" s="27">
        <f t="shared" ref="P14:P32" si="1">SUM(I14:N14)-O14</f>
        <v>0</v>
      </c>
      <c r="R14" s="58"/>
      <c r="S14" s="58"/>
      <c r="T14" s="59"/>
    </row>
    <row r="15" spans="1:20" s="33" customFormat="1" ht="15.6" x14ac:dyDescent="0.3">
      <c r="A15" s="33">
        <v>70880</v>
      </c>
      <c r="B15" s="19" t="s">
        <v>340</v>
      </c>
      <c r="C15" s="20"/>
      <c r="D15" s="84" t="str">
        <f>IF(ISBLANK($A15),"",INDEX(kluci!$A$1:$F$300,MATCH($A15,kluci!$A$1:$A$300,0),2))</f>
        <v>Chaloupka David</v>
      </c>
      <c r="E15" s="85">
        <f>IF(ISBLANK($A15),"",INDEX(kluci!$A$1:$F$300,MATCH($A15,kluci!$A$1:$A$300,0),3))</f>
        <v>2009</v>
      </c>
      <c r="F15" s="85" t="str">
        <f>IF(ISBLANK($A15),"",INDEX(kluci!$A$1:$F$300,MATCH($A15,kluci!$A$1:$A$300,0),4))</f>
        <v>U13</v>
      </c>
      <c r="G15" s="84" t="str">
        <f>IF(ISBLANK($A15),"",INDEX(kluci!$A$1:$F$300,MATCH($A15,kluci!$A$1:$A$300,0),5))</f>
        <v>TJ Sokol PP H. Králové 2</v>
      </c>
      <c r="H15" s="86" t="str">
        <f>IF(ISBLANK($A15),"",INDEX(kluci!$A$1:$F$300,MATCH($A15,kluci!$A$1:$A$300,0),6))</f>
        <v>HK</v>
      </c>
      <c r="I15" s="22"/>
      <c r="J15" s="23"/>
      <c r="K15" s="23"/>
      <c r="L15" s="23"/>
      <c r="M15" s="23"/>
      <c r="N15" s="25"/>
      <c r="O15" s="26"/>
      <c r="P15" s="27">
        <f t="shared" si="1"/>
        <v>0</v>
      </c>
      <c r="R15" s="58"/>
      <c r="S15" s="58"/>
      <c r="T15" s="59"/>
    </row>
    <row r="16" spans="1:20" s="33" customFormat="1" ht="15.6" x14ac:dyDescent="0.3">
      <c r="A16" s="33">
        <v>74365</v>
      </c>
      <c r="B16" s="19" t="s">
        <v>340</v>
      </c>
      <c r="C16" s="20"/>
      <c r="D16" s="84" t="str">
        <f>IF(ISBLANK($A16),"",INDEX(kluci!$A$1:$F$300,MATCH($A16,kluci!$A$1:$A$300,0),2))</f>
        <v>Nápravník Ondřej</v>
      </c>
      <c r="E16" s="85">
        <f>IF(ISBLANK($A16),"",INDEX(kluci!$A$1:$F$300,MATCH($A16,kluci!$A$1:$A$300,0),3))</f>
        <v>2010</v>
      </c>
      <c r="F16" s="85" t="str">
        <f>IF(ISBLANK($A16),"",INDEX(kluci!$A$1:$F$300,MATCH($A16,kluci!$A$1:$A$300,0),4))</f>
        <v>U13</v>
      </c>
      <c r="G16" s="84" t="str">
        <f>IF(ISBLANK($A16),"",INDEX(kluci!$A$1:$F$300,MATCH($A16,kluci!$A$1:$A$300,0),5))</f>
        <v xml:space="preserve">Josefov Sokol 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3"/>
      <c r="N16" s="25"/>
      <c r="O16" s="26"/>
      <c r="P16" s="27">
        <f t="shared" si="1"/>
        <v>0</v>
      </c>
      <c r="R16" s="58"/>
      <c r="S16" s="58"/>
      <c r="T16" s="59"/>
    </row>
    <row r="17" spans="1:20" s="33" customFormat="1" ht="15.6" x14ac:dyDescent="0.3">
      <c r="A17" s="33">
        <v>70885</v>
      </c>
      <c r="B17" s="19" t="s">
        <v>341</v>
      </c>
      <c r="C17" s="20"/>
      <c r="D17" s="84" t="str">
        <f>IF(ISBLANK($A17),"",INDEX(kluci!$A$1:$F$300,MATCH($A17,kluci!$A$1:$A$300,0),2))</f>
        <v>Vícha Jan</v>
      </c>
      <c r="E17" s="85">
        <f>IF(ISBLANK($A17),"",INDEX(kluci!$A$1:$F$300,MATCH($A17,kluci!$A$1:$A$300,0),3))</f>
        <v>2010</v>
      </c>
      <c r="F17" s="85" t="str">
        <f>IF(ISBLANK($A17),"",INDEX(kluci!$A$1:$F$300,MATCH($A17,kluci!$A$1:$A$300,0),4))</f>
        <v>U13</v>
      </c>
      <c r="G17" s="84" t="str">
        <f>IF(ISBLANK($A17),"",INDEX(kluci!$A$1:$F$300,MATCH($A17,kluci!$A$1:$A$300,0),5))</f>
        <v>TJ Sokol PP H. Králové 2</v>
      </c>
      <c r="H17" s="86" t="str">
        <f>IF(ISBLANK($A17),"",INDEX(kluci!$A$1:$F$300,MATCH($A17,kluci!$A$1:$A$300,0),6))</f>
        <v>HK</v>
      </c>
      <c r="I17" s="22"/>
      <c r="J17" s="23"/>
      <c r="K17" s="23"/>
      <c r="L17" s="23"/>
      <c r="M17" s="23"/>
      <c r="N17" s="25"/>
      <c r="O17" s="26"/>
      <c r="P17" s="27">
        <f t="shared" si="1"/>
        <v>0</v>
      </c>
      <c r="R17" s="58"/>
      <c r="S17" s="58"/>
      <c r="T17" s="59"/>
    </row>
    <row r="18" spans="1:20" s="33" customFormat="1" ht="15.6" x14ac:dyDescent="0.3">
      <c r="A18" s="33">
        <v>70766</v>
      </c>
      <c r="B18" s="19" t="s">
        <v>341</v>
      </c>
      <c r="C18" s="20"/>
      <c r="D18" s="84" t="str">
        <f>IF(ISBLANK($A18),"",INDEX(kluci!$A$1:$F$300,MATCH($A18,kluci!$A$1:$A$300,0),2))</f>
        <v>Skákal Daniel</v>
      </c>
      <c r="E18" s="85">
        <f>IF(ISBLANK($A18),"",INDEX(kluci!$A$1:$F$300,MATCH($A18,kluci!$A$1:$A$300,0),3))</f>
        <v>2011</v>
      </c>
      <c r="F18" s="85" t="str">
        <f>IF(ISBLANK($A18),"",INDEX(kluci!$A$1:$F$300,MATCH($A18,kluci!$A$1:$A$300,0),4))</f>
        <v>U11</v>
      </c>
      <c r="G18" s="84" t="str">
        <f>IF(ISBLANK($A18),"",INDEX(kluci!$A$1:$F$300,MATCH($A18,kluci!$A$1:$A$300,0),5))</f>
        <v>DTJ Hradec Králové</v>
      </c>
      <c r="H18" s="86" t="str">
        <f>IF(ISBLANK($A18),"",INDEX(kluci!$A$1:$F$300,MATCH($A18,kluci!$A$1:$A$300,0),6))</f>
        <v>HK</v>
      </c>
      <c r="I18" s="22"/>
      <c r="J18" s="23"/>
      <c r="K18" s="23"/>
      <c r="L18" s="23"/>
      <c r="M18" s="23"/>
      <c r="N18" s="25"/>
      <c r="O18" s="26"/>
      <c r="P18" s="27">
        <f t="shared" si="1"/>
        <v>0</v>
      </c>
      <c r="R18" s="58"/>
      <c r="S18" s="58"/>
      <c r="T18" s="59"/>
    </row>
    <row r="19" spans="1:20" s="33" customFormat="1" ht="15.6" x14ac:dyDescent="0.3">
      <c r="A19" s="33">
        <v>71386</v>
      </c>
      <c r="B19" s="19" t="s">
        <v>341</v>
      </c>
      <c r="C19" s="20"/>
      <c r="D19" s="84" t="str">
        <f>IF(ISBLANK($A19),"",INDEX(kluci!$A$1:$F$300,MATCH($A19,kluci!$A$1:$A$300,0),2))</f>
        <v>Matuška Tomáš</v>
      </c>
      <c r="E19" s="85">
        <f>IF(ISBLANK($A19),"",INDEX(kluci!$A$1:$F$300,MATCH($A19,kluci!$A$1:$A$300,0),3))</f>
        <v>2012</v>
      </c>
      <c r="F19" s="85" t="str">
        <f>IF(ISBLANK($A19),"",INDEX(kluci!$A$1:$F$300,MATCH($A19,kluci!$A$1:$A$300,0),4))</f>
        <v>U11</v>
      </c>
      <c r="G19" s="84" t="str">
        <f>IF(ISBLANK($A19),"",INDEX(kluci!$A$1:$F$300,MATCH($A19,kluci!$A$1:$A$300,0),5))</f>
        <v>Hostinné Tatran</v>
      </c>
      <c r="H19" s="86" t="str">
        <f>IF(ISBLANK($A19),"",INDEX(kluci!$A$1:$F$300,MATCH($A19,kluci!$A$1:$A$300,0),6))</f>
        <v>HK</v>
      </c>
      <c r="I19" s="22"/>
      <c r="J19" s="23"/>
      <c r="K19" s="23"/>
      <c r="L19" s="23"/>
      <c r="M19" s="23"/>
      <c r="N19" s="25"/>
      <c r="O19" s="26"/>
      <c r="P19" s="27">
        <f t="shared" si="1"/>
        <v>0</v>
      </c>
      <c r="R19" s="58"/>
      <c r="S19" s="58"/>
      <c r="T19" s="59"/>
    </row>
    <row r="20" spans="1:20" s="33" customFormat="1" ht="15.6" x14ac:dyDescent="0.3">
      <c r="A20" s="33">
        <v>78820</v>
      </c>
      <c r="B20" s="19" t="s">
        <v>282</v>
      </c>
      <c r="C20" s="20"/>
      <c r="D20" s="84" t="str">
        <f>IF(ISBLANK($A20),"",INDEX(kluci!$A$1:$F$300,MATCH($A20,kluci!$A$1:$A$300,0),2))</f>
        <v>Kobera Michal</v>
      </c>
      <c r="E20" s="85">
        <f>IF(ISBLANK($A20),"",INDEX(kluci!$A$1:$F$300,MATCH($A20,kluci!$A$1:$A$300,0),3))</f>
        <v>2009</v>
      </c>
      <c r="F20" s="85" t="str">
        <f>IF(ISBLANK($A20),"",INDEX(kluci!$A$1:$F$300,MATCH($A20,kluci!$A$1:$A$300,0),4))</f>
        <v>U13</v>
      </c>
      <c r="G20" s="84" t="str">
        <f>IF(ISBLANK($A20),"",INDEX(kluci!$A$1:$F$300,MATCH($A20,kluci!$A$1:$A$300,0),5))</f>
        <v>Padubice Tesla</v>
      </c>
      <c r="H20" s="86" t="str">
        <f>IF(ISBLANK($A20),"",INDEX(kluci!$A$1:$F$300,MATCH($A20,kluci!$A$1:$A$300,0),6))</f>
        <v>PA</v>
      </c>
      <c r="I20" s="22"/>
      <c r="J20" s="23"/>
      <c r="K20" s="23"/>
      <c r="L20" s="23"/>
      <c r="M20" s="23"/>
      <c r="N20" s="25"/>
      <c r="O20" s="26"/>
      <c r="P20" s="27">
        <f>SUM(I20:N20)-O20</f>
        <v>0</v>
      </c>
      <c r="R20" s="58"/>
      <c r="S20" s="58"/>
      <c r="T20" s="59"/>
    </row>
    <row r="21" spans="1:20" s="33" customFormat="1" ht="15.6" x14ac:dyDescent="0.3">
      <c r="A21" s="33">
        <v>70866</v>
      </c>
      <c r="B21" s="19" t="s">
        <v>282</v>
      </c>
      <c r="C21" s="20"/>
      <c r="D21" s="84" t="str">
        <f>IF(ISBLANK($A21),"",INDEX(kluci!$A$1:$F$300,MATCH($A21,kluci!$A$1:$A$300,0),2))</f>
        <v>Novák Daniel</v>
      </c>
      <c r="E21" s="85">
        <f>IF(ISBLANK($A21),"",INDEX(kluci!$A$1:$F$300,MATCH($A21,kluci!$A$1:$A$300,0),3))</f>
        <v>2009</v>
      </c>
      <c r="F21" s="85" t="str">
        <f>IF(ISBLANK($A21),"",INDEX(kluci!$A$1:$F$300,MATCH($A21,kluci!$A$1:$A$300,0),4))</f>
        <v>U13</v>
      </c>
      <c r="G21" s="84" t="str">
        <f>IF(ISBLANK($A21),"",INDEX(kluci!$A$1:$F$300,MATCH($A21,kluci!$A$1:$A$300,0),5))</f>
        <v>TJ Sokol PP H. Králové 2</v>
      </c>
      <c r="H21" s="86" t="str">
        <f>IF(ISBLANK($A21),"",INDEX(kluci!$A$1:$F$300,MATCH($A21,kluci!$A$1:$A$300,0),6))</f>
        <v>HK</v>
      </c>
      <c r="I21" s="30"/>
      <c r="J21" s="21"/>
      <c r="K21" s="21"/>
      <c r="L21" s="21"/>
      <c r="M21" s="21"/>
      <c r="N21" s="25"/>
      <c r="O21" s="29"/>
      <c r="P21" s="31">
        <f t="shared" si="1"/>
        <v>0</v>
      </c>
      <c r="R21" s="58"/>
      <c r="S21" s="58"/>
      <c r="T21" s="59"/>
    </row>
    <row r="22" spans="1:20" s="33" customFormat="1" ht="15.6" x14ac:dyDescent="0.3">
      <c r="A22" s="33">
        <v>78908</v>
      </c>
      <c r="B22" s="19" t="s">
        <v>282</v>
      </c>
      <c r="C22" s="20"/>
      <c r="D22" s="84" t="str">
        <f>IF(ISBLANK($A22),"",INDEX(kluci!$A$1:$F$300,MATCH($A22,kluci!$A$1:$A$300,0),2))</f>
        <v>Hyršál David</v>
      </c>
      <c r="E22" s="85">
        <f>IF(ISBLANK($A22),"",INDEX(kluci!$A$1:$F$300,MATCH($A22,kluci!$A$1:$A$300,0),3))</f>
        <v>2010</v>
      </c>
      <c r="F22" s="85" t="str">
        <f>IF(ISBLANK($A22),"",INDEX(kluci!$A$1:$F$300,MATCH($A22,kluci!$A$1:$A$300,0),4))</f>
        <v>U13</v>
      </c>
      <c r="G22" s="84" t="str">
        <f>IF(ISBLANK($A22),"",INDEX(kluci!$A$1:$F$300,MATCH($A22,kluci!$A$1:$A$300,0),5))</f>
        <v>TJ Jiskra Nový Bydžov</v>
      </c>
      <c r="H22" s="86" t="str">
        <f>IF(ISBLANK($A22),"",INDEX(kluci!$A$1:$F$300,MATCH($A22,kluci!$A$1:$A$300,0),6))</f>
        <v>HK</v>
      </c>
      <c r="I22" s="30"/>
      <c r="J22" s="21"/>
      <c r="K22" s="21"/>
      <c r="L22" s="21"/>
      <c r="M22" s="21"/>
      <c r="N22" s="25"/>
      <c r="O22" s="29"/>
      <c r="P22" s="31">
        <f>SUM(I22:N22)-O22</f>
        <v>0</v>
      </c>
      <c r="R22" s="58"/>
      <c r="S22" s="58"/>
      <c r="T22" s="59"/>
    </row>
    <row r="23" spans="1:20" s="33" customFormat="1" ht="15.6" x14ac:dyDescent="0.3">
      <c r="A23" s="33">
        <v>78247</v>
      </c>
      <c r="B23" s="19" t="s">
        <v>342</v>
      </c>
      <c r="C23" s="20"/>
      <c r="D23" s="84" t="str">
        <f>IF(ISBLANK($A23),"",INDEX(kluci!$A$1:$F$300,MATCH($A23,kluci!$A$1:$A$300,0),2))</f>
        <v>Macháček Denis</v>
      </c>
      <c r="E23" s="85">
        <f>IF(ISBLANK($A23),"",INDEX(kluci!$A$1:$F$300,MATCH($A23,kluci!$A$1:$A$300,0),3))</f>
        <v>2010</v>
      </c>
      <c r="F23" s="85" t="str">
        <f>IF(ISBLANK($A23),"",INDEX(kluci!$A$1:$F$300,MATCH($A23,kluci!$A$1:$A$300,0),4))</f>
        <v>U13</v>
      </c>
      <c r="G23" s="84" t="str">
        <f>IF(ISBLANK($A23),"",INDEX(kluci!$A$1:$F$300,MATCH($A23,kluci!$A$1:$A$300,0),5))</f>
        <v>Dobré SK</v>
      </c>
      <c r="H23" s="86" t="str">
        <f>IF(ISBLANK($A23),"",INDEX(kluci!$A$1:$F$300,MATCH($A23,kluci!$A$1:$A$300,0),6))</f>
        <v>HK</v>
      </c>
      <c r="I23" s="22"/>
      <c r="J23" s="23"/>
      <c r="K23" s="23"/>
      <c r="L23" s="23"/>
      <c r="M23" s="23"/>
      <c r="N23" s="25"/>
      <c r="O23" s="26"/>
      <c r="P23" s="27">
        <f t="shared" si="1"/>
        <v>0</v>
      </c>
      <c r="R23" s="58"/>
      <c r="S23" s="58"/>
      <c r="T23" s="59"/>
    </row>
    <row r="24" spans="1:20" s="33" customFormat="1" ht="15.6" x14ac:dyDescent="0.3">
      <c r="A24" s="33">
        <v>73922</v>
      </c>
      <c r="B24" s="19" t="s">
        <v>342</v>
      </c>
      <c r="C24" s="20"/>
      <c r="D24" s="84" t="str">
        <f>IF(ISBLANK($A24),"",INDEX(kluci!$A$1:$F$300,MATCH($A24,kluci!$A$1:$A$300,0),2))</f>
        <v>Gazárek Radim</v>
      </c>
      <c r="E24" s="85">
        <f>IF(ISBLANK($A24),"",INDEX(kluci!$A$1:$F$300,MATCH($A24,kluci!$A$1:$A$300,0),3))</f>
        <v>2011</v>
      </c>
      <c r="F24" s="85" t="str">
        <f>IF(ISBLANK($A24),"",INDEX(kluci!$A$1:$F$300,MATCH($A24,kluci!$A$1:$A$300,0),4))</f>
        <v>U11</v>
      </c>
      <c r="G24" s="84" t="str">
        <f>IF(ISBLANK($A24),"",INDEX(kluci!$A$1:$F$300,MATCH($A24,kluci!$A$1:$A$300,0),5))</f>
        <v>Hostinné Tatran</v>
      </c>
      <c r="H24" s="86" t="str">
        <f>IF(ISBLANK($A24),"",INDEX(kluci!$A$1:$F$300,MATCH($A24,kluci!$A$1:$A$300,0),6))</f>
        <v>HK</v>
      </c>
      <c r="I24" s="30"/>
      <c r="J24" s="21"/>
      <c r="K24" s="21"/>
      <c r="L24" s="21"/>
      <c r="M24" s="21"/>
      <c r="N24" s="25"/>
      <c r="O24" s="29"/>
      <c r="P24" s="27">
        <f t="shared" si="1"/>
        <v>0</v>
      </c>
      <c r="R24" s="58"/>
      <c r="S24" s="58"/>
      <c r="T24" s="59"/>
    </row>
    <row r="25" spans="1:20" s="33" customFormat="1" ht="15.6" x14ac:dyDescent="0.3">
      <c r="A25" s="33">
        <v>73679</v>
      </c>
      <c r="B25" s="19" t="s">
        <v>342</v>
      </c>
      <c r="C25" s="20"/>
      <c r="D25" s="84" t="str">
        <f>IF(ISBLANK($A25),"",INDEX(kluci!$A$1:$F$300,MATCH($A25,kluci!$A$1:$A$300,0),2))</f>
        <v>Novotný Jan</v>
      </c>
      <c r="E25" s="85">
        <f>IF(ISBLANK($A25),"",INDEX(kluci!$A$1:$F$300,MATCH($A25,kluci!$A$1:$A$300,0),3))</f>
        <v>2010</v>
      </c>
      <c r="F25" s="85" t="str">
        <f>IF(ISBLANK($A25),"",INDEX(kluci!$A$1:$F$300,MATCH($A25,kluci!$A$1:$A$300,0),4))</f>
        <v>U13</v>
      </c>
      <c r="G25" s="84" t="str">
        <f>IF(ISBLANK($A25),"",INDEX(kluci!$A$1:$F$300,MATCH($A25,kluci!$A$1:$A$300,0),5))</f>
        <v xml:space="preserve">Josefov Sokol </v>
      </c>
      <c r="H25" s="86" t="str">
        <f>IF(ISBLANK($A25),"",INDEX(kluci!$A$1:$F$300,MATCH($A25,kluci!$A$1:$A$300,0),6))</f>
        <v>HK</v>
      </c>
      <c r="I25" s="22"/>
      <c r="J25" s="23"/>
      <c r="K25" s="23"/>
      <c r="L25" s="23"/>
      <c r="M25" s="23"/>
      <c r="N25" s="25"/>
      <c r="O25" s="26"/>
      <c r="P25" s="27">
        <f>SUM(I25:N25)-O25</f>
        <v>0</v>
      </c>
      <c r="R25" s="58"/>
      <c r="S25" s="58"/>
      <c r="T25" s="59"/>
    </row>
    <row r="26" spans="1:20" s="33" customFormat="1" ht="15.6" x14ac:dyDescent="0.3">
      <c r="A26" s="33">
        <v>70882</v>
      </c>
      <c r="B26" s="19" t="s">
        <v>342</v>
      </c>
      <c r="C26" s="20"/>
      <c r="D26" s="84" t="str">
        <f>IF(ISBLANK($A26),"",INDEX(kluci!$A$1:$F$300,MATCH($A26,kluci!$A$1:$A$300,0),2))</f>
        <v>Chaloupka Adam</v>
      </c>
      <c r="E26" s="85">
        <f>IF(ISBLANK($A26),"",INDEX(kluci!$A$1:$F$300,MATCH($A26,kluci!$A$1:$A$300,0),3))</f>
        <v>2009</v>
      </c>
      <c r="F26" s="85" t="str">
        <f>IF(ISBLANK($A26),"",INDEX(kluci!$A$1:$F$300,MATCH($A26,kluci!$A$1:$A$300,0),4))</f>
        <v>U13</v>
      </c>
      <c r="G26" s="84" t="str">
        <f>IF(ISBLANK($A26),"",INDEX(kluci!$A$1:$F$300,MATCH($A26,kluci!$A$1:$A$300,0),5))</f>
        <v>TJ Sokol PP H. Králové 2</v>
      </c>
      <c r="H26" s="86" t="str">
        <f>IF(ISBLANK($A26),"",INDEX(kluci!$A$1:$F$300,MATCH($A26,kluci!$A$1:$A$300,0),6))</f>
        <v>HK</v>
      </c>
      <c r="I26" s="22"/>
      <c r="J26" s="23"/>
      <c r="K26" s="23"/>
      <c r="L26" s="23"/>
      <c r="M26" s="23"/>
      <c r="N26" s="25"/>
      <c r="O26" s="26"/>
      <c r="P26" s="27">
        <f t="shared" si="1"/>
        <v>0</v>
      </c>
      <c r="R26" s="58"/>
      <c r="S26" s="58"/>
      <c r="T26" s="59"/>
    </row>
    <row r="27" spans="1:20" s="33" customFormat="1" ht="15.6" x14ac:dyDescent="0.3">
      <c r="A27" s="33">
        <v>77007</v>
      </c>
      <c r="B27" s="19" t="s">
        <v>343</v>
      </c>
      <c r="C27" s="20"/>
      <c r="D27" s="84" t="str">
        <f>IF(ISBLANK($A27),"",INDEX(kluci!$A$1:$F$300,MATCH($A27,kluci!$A$1:$A$300,0),2))</f>
        <v>Šmika Hugo</v>
      </c>
      <c r="E27" s="85">
        <f>IF(ISBLANK($A27),"",INDEX(kluci!$A$1:$F$300,MATCH($A27,kluci!$A$1:$A$300,0),3))</f>
        <v>2011</v>
      </c>
      <c r="F27" s="85" t="str">
        <f>IF(ISBLANK($A27),"",INDEX(kluci!$A$1:$F$300,MATCH($A27,kluci!$A$1:$A$300,0),4))</f>
        <v>U11</v>
      </c>
      <c r="G27" s="84" t="str">
        <f>IF(ISBLANK($A27),"",INDEX(kluci!$A$1:$F$300,MATCH($A27,kluci!$A$1:$A$300,0),5))</f>
        <v>Hostinné Tatran</v>
      </c>
      <c r="H27" s="86" t="str">
        <f>IF(ISBLANK($A27),"",INDEX(kluci!$A$1:$F$300,MATCH($A27,kluci!$A$1:$A$300,0),6))</f>
        <v>HK</v>
      </c>
      <c r="I27" s="22"/>
      <c r="J27" s="23"/>
      <c r="K27" s="23"/>
      <c r="L27" s="23"/>
      <c r="M27" s="23"/>
      <c r="N27" s="25"/>
      <c r="O27" s="26"/>
      <c r="P27" s="27">
        <f t="shared" si="1"/>
        <v>0</v>
      </c>
      <c r="R27" s="58"/>
      <c r="S27" s="58"/>
      <c r="T27" s="59"/>
    </row>
    <row r="28" spans="1:20" s="33" customFormat="1" ht="15.6" x14ac:dyDescent="0.3">
      <c r="A28" s="33">
        <v>76655</v>
      </c>
      <c r="B28" s="19" t="s">
        <v>343</v>
      </c>
      <c r="C28" s="20"/>
      <c r="D28" s="84" t="str">
        <f>IF(ISBLANK($A28),"",INDEX(kluci!$A$1:$F$300,MATCH($A28,kluci!$A$1:$A$300,0),2))</f>
        <v>Fidler Jakub</v>
      </c>
      <c r="E28" s="85">
        <f>IF(ISBLANK($A28),"",INDEX(kluci!$A$1:$F$300,MATCH($A28,kluci!$A$1:$A$300,0),3))</f>
        <v>2010</v>
      </c>
      <c r="F28" s="85" t="str">
        <f>IF(ISBLANK($A28),"",INDEX(kluci!$A$1:$F$300,MATCH($A28,kluci!$A$1:$A$300,0),4))</f>
        <v>U13</v>
      </c>
      <c r="G28" s="84" t="str">
        <f>IF(ISBLANK($A28),"",INDEX(kluci!$A$1:$F$300,MATCH($A28,kluci!$A$1:$A$300,0),5))</f>
        <v>TJ Sokol PP H. Králové 2</v>
      </c>
      <c r="H28" s="86" t="str">
        <f>IF(ISBLANK($A28),"",INDEX(kluci!$A$1:$F$300,MATCH($A28,kluci!$A$1:$A$300,0),6))</f>
        <v>HK</v>
      </c>
      <c r="I28" s="30"/>
      <c r="J28" s="21"/>
      <c r="K28" s="21"/>
      <c r="L28" s="21"/>
      <c r="M28" s="21"/>
      <c r="N28" s="25"/>
      <c r="O28" s="29"/>
      <c r="P28" s="31">
        <f t="shared" si="1"/>
        <v>0</v>
      </c>
      <c r="R28" s="58"/>
      <c r="S28" s="58"/>
      <c r="T28" s="59"/>
    </row>
    <row r="29" spans="1:20" s="33" customFormat="1" ht="15.6" x14ac:dyDescent="0.3">
      <c r="A29" s="33">
        <v>77721</v>
      </c>
      <c r="B29" s="19" t="s">
        <v>343</v>
      </c>
      <c r="C29" s="20"/>
      <c r="D29" s="84" t="str">
        <f>IF(ISBLANK($A29),"",INDEX(kluci!$A$1:$F$300,MATCH($A29,kluci!$A$1:$A$300,0),2))</f>
        <v>Svátek Filip</v>
      </c>
      <c r="E29" s="85">
        <f>IF(ISBLANK($A29),"",INDEX(kluci!$A$1:$F$300,MATCH($A29,kluci!$A$1:$A$300,0),3))</f>
        <v>2010</v>
      </c>
      <c r="F29" s="85" t="str">
        <f>IF(ISBLANK($A29),"",INDEX(kluci!$A$1:$F$300,MATCH($A29,kluci!$A$1:$A$300,0),4))</f>
        <v>U13</v>
      </c>
      <c r="G29" s="84" t="str">
        <f>IF(ISBLANK($A29),"",INDEX(kluci!$A$1:$F$300,MATCH($A29,kluci!$A$1:$A$300,0),5))</f>
        <v>Kostelec nad Orlicí</v>
      </c>
      <c r="H29" s="86" t="str">
        <f>IF(ISBLANK($A29),"",INDEX(kluci!$A$1:$F$300,MATCH($A29,kluci!$A$1:$A$300,0),6))</f>
        <v>HK</v>
      </c>
      <c r="I29" s="30"/>
      <c r="J29" s="21"/>
      <c r="K29" s="21"/>
      <c r="L29" s="21"/>
      <c r="M29" s="21"/>
      <c r="N29" s="25"/>
      <c r="O29" s="29"/>
      <c r="P29" s="31">
        <f t="shared" si="1"/>
        <v>0</v>
      </c>
      <c r="R29" s="58"/>
      <c r="S29" s="58"/>
      <c r="T29" s="59"/>
    </row>
    <row r="30" spans="1:20" s="33" customFormat="1" ht="15.6" x14ac:dyDescent="0.3">
      <c r="A30" s="33">
        <v>71094</v>
      </c>
      <c r="B30" s="19" t="s">
        <v>343</v>
      </c>
      <c r="C30" s="20"/>
      <c r="D30" s="84" t="str">
        <f>IF(ISBLANK($A30),"",INDEX(kluci!$A$1:$F$300,MATCH($A30,kluci!$A$1:$A$300,0),2))</f>
        <v>Gorol Adam</v>
      </c>
      <c r="E30" s="85">
        <f>IF(ISBLANK($A30),"",INDEX(kluci!$A$1:$F$300,MATCH($A30,kluci!$A$1:$A$300,0),3))</f>
        <v>2012</v>
      </c>
      <c r="F30" s="85" t="str">
        <f>IF(ISBLANK($A30),"",INDEX(kluci!$A$1:$F$300,MATCH($A30,kluci!$A$1:$A$300,0),4))</f>
        <v>U11</v>
      </c>
      <c r="G30" s="84" t="str">
        <f>IF(ISBLANK($A30),"",INDEX(kluci!$A$1:$F$300,MATCH($A30,kluci!$A$1:$A$300,0),5))</f>
        <v xml:space="preserve">Josefov Sokol </v>
      </c>
      <c r="H30" s="86" t="str">
        <f>IF(ISBLANK($A30),"",INDEX(kluci!$A$1:$F$300,MATCH($A30,kluci!$A$1:$A$300,0),6))</f>
        <v>HK</v>
      </c>
      <c r="I30" s="22"/>
      <c r="J30" s="23"/>
      <c r="K30" s="23"/>
      <c r="L30" s="23"/>
      <c r="M30" s="23"/>
      <c r="N30" s="25"/>
      <c r="O30" s="26"/>
      <c r="P30" s="27">
        <f t="shared" si="1"/>
        <v>0</v>
      </c>
      <c r="R30" s="58"/>
      <c r="S30" s="58"/>
      <c r="T30" s="59"/>
    </row>
    <row r="31" spans="1:20" s="33" customFormat="1" ht="15.6" x14ac:dyDescent="0.3">
      <c r="A31" s="33">
        <v>70910</v>
      </c>
      <c r="B31" s="19" t="s">
        <v>343</v>
      </c>
      <c r="C31" s="20"/>
      <c r="D31" s="84" t="str">
        <f>IF(ISBLANK($A31),"",INDEX(kluci!$A$1:$F$300,MATCH($A31,kluci!$A$1:$A$300,0),2))</f>
        <v>Mokrejš Jakub</v>
      </c>
      <c r="E31" s="85">
        <f>IF(ISBLANK($A31),"",INDEX(kluci!$A$1:$F$300,MATCH($A31,kluci!$A$1:$A$300,0),3))</f>
        <v>2010</v>
      </c>
      <c r="F31" s="85" t="str">
        <f>IF(ISBLANK($A31),"",INDEX(kluci!$A$1:$F$300,MATCH($A31,kluci!$A$1:$A$300,0),4))</f>
        <v>U13</v>
      </c>
      <c r="G31" s="84" t="str">
        <f>IF(ISBLANK($A31),"",INDEX(kluci!$A$1:$F$300,MATCH($A31,kluci!$A$1:$A$300,0),5))</f>
        <v>TJ Sokol PP H. Králové 2</v>
      </c>
      <c r="H31" s="86" t="str">
        <f>IF(ISBLANK($A31),"",INDEX(kluci!$A$1:$F$300,MATCH($A31,kluci!$A$1:$A$300,0),6))</f>
        <v>HK</v>
      </c>
      <c r="I31" s="30"/>
      <c r="J31" s="21"/>
      <c r="K31" s="21"/>
      <c r="L31" s="21"/>
      <c r="M31" s="21"/>
      <c r="N31" s="25"/>
      <c r="O31" s="29"/>
      <c r="P31" s="31">
        <f>SUM(I31:N31)-O31</f>
        <v>0</v>
      </c>
      <c r="R31" s="58"/>
      <c r="S31" s="58"/>
      <c r="T31" s="59"/>
    </row>
    <row r="32" spans="1:20" s="33" customFormat="1" ht="15.6" x14ac:dyDescent="0.3">
      <c r="A32" s="33">
        <v>76418</v>
      </c>
      <c r="B32" s="19" t="s">
        <v>343</v>
      </c>
      <c r="C32" s="20"/>
      <c r="D32" s="84" t="str">
        <f>IF(ISBLANK($A32),"",INDEX(kluci!$A$1:$F$300,MATCH($A32,kluci!$A$1:$A$300,0),2))</f>
        <v>Bartošek Matyáš</v>
      </c>
      <c r="E32" s="85">
        <f>IF(ISBLANK($A32),"",INDEX(kluci!$A$1:$F$300,MATCH($A32,kluci!$A$1:$A$300,0),3))</f>
        <v>2009</v>
      </c>
      <c r="F32" s="85" t="str">
        <f>IF(ISBLANK($A32),"",INDEX(kluci!$A$1:$F$300,MATCH($A32,kluci!$A$1:$A$300,0),4))</f>
        <v>U13</v>
      </c>
      <c r="G32" s="84" t="str">
        <f>IF(ISBLANK($A32),"",INDEX(kluci!$A$1:$F$300,MATCH($A32,kluci!$A$1:$A$300,0),5))</f>
        <v>Stěžery Sokol</v>
      </c>
      <c r="H32" s="86" t="str">
        <f>IF(ISBLANK($A32),"",INDEX(kluci!$A$1:$F$300,MATCH($A32,kluci!$A$1:$A$300,0),6))</f>
        <v>HK</v>
      </c>
      <c r="I32" s="22"/>
      <c r="J32" s="23"/>
      <c r="K32" s="23"/>
      <c r="L32" s="23"/>
      <c r="M32" s="23"/>
      <c r="N32" s="25"/>
      <c r="O32" s="26"/>
      <c r="P32" s="27">
        <f t="shared" si="1"/>
        <v>0</v>
      </c>
      <c r="R32" s="58"/>
      <c r="S32" s="58"/>
      <c r="T32" s="59"/>
    </row>
    <row r="33" spans="1:20" s="33" customFormat="1" ht="15.6" x14ac:dyDescent="0.3">
      <c r="A33" s="33">
        <v>78608</v>
      </c>
      <c r="B33" s="19" t="s">
        <v>344</v>
      </c>
      <c r="C33" s="20"/>
      <c r="D33" s="84" t="str">
        <f>IF(ISBLANK($A33),"",INDEX(kluci!$A$1:$F$300,MATCH($A33,kluci!$A$1:$A$300,0),2))</f>
        <v>Stříteský Štěpán</v>
      </c>
      <c r="E33" s="85">
        <f>IF(ISBLANK($A33),"",INDEX(kluci!$A$1:$F$300,MATCH($A33,kluci!$A$1:$A$300,0),3))</f>
        <v>2009</v>
      </c>
      <c r="F33" s="85" t="str">
        <f>IF(ISBLANK($A33),"",INDEX(kluci!$A$1:$F$300,MATCH($A33,kluci!$A$1:$A$300,0),4))</f>
        <v>U13</v>
      </c>
      <c r="G33" s="84" t="str">
        <f>IF(ISBLANK($A33),"",INDEX(kluci!$A$1:$F$300,MATCH($A33,kluci!$A$1:$A$300,0),5))</f>
        <v>Kostelec nad Orlicí</v>
      </c>
      <c r="H33" s="86" t="str">
        <f>IF(ISBLANK($A33),"",INDEX(kluci!$A$1:$F$300,MATCH($A33,kluci!$A$1:$A$300,0),6))</f>
        <v>HK</v>
      </c>
      <c r="I33" s="22"/>
      <c r="J33" s="23"/>
      <c r="K33" s="23"/>
      <c r="L33" s="23"/>
      <c r="M33" s="23"/>
      <c r="N33" s="25"/>
      <c r="O33" s="26"/>
      <c r="P33" s="27">
        <f>SUM(I33:N33)-O33</f>
        <v>0</v>
      </c>
      <c r="R33" s="58"/>
      <c r="S33" s="58"/>
      <c r="T33" s="59"/>
    </row>
    <row r="34" spans="1:20" s="33" customFormat="1" ht="15.6" x14ac:dyDescent="0.3">
      <c r="A34" s="33">
        <v>78993</v>
      </c>
      <c r="B34" s="19" t="s">
        <v>344</v>
      </c>
      <c r="C34" s="20"/>
      <c r="D34" s="84" t="str">
        <f>IF(ISBLANK($A34),"",INDEX(kluci!$A$1:$F$300,MATCH($A34,kluci!$A$1:$A$300,0),2))</f>
        <v>Pavelka Martin</v>
      </c>
      <c r="E34" s="85">
        <f>IF(ISBLANK($A34),"",INDEX(kluci!$A$1:$F$300,MATCH($A34,kluci!$A$1:$A$300,0),3))</f>
        <v>2009</v>
      </c>
      <c r="F34" s="85" t="str">
        <f>IF(ISBLANK($A34),"",INDEX(kluci!$A$1:$F$300,MATCH($A34,kluci!$A$1:$A$300,0),4))</f>
        <v>U13</v>
      </c>
      <c r="G34" s="84" t="str">
        <f>IF(ISBLANK($A34),"",INDEX(kluci!$A$1:$F$300,MATCH($A34,kluci!$A$1:$A$300,0),5))</f>
        <v>TJ Jiskra Nový Bydžov</v>
      </c>
      <c r="H34" s="86" t="str">
        <f>IF(ISBLANK($A34),"",INDEX(kluci!$A$1:$F$300,MATCH($A34,kluci!$A$1:$A$300,0),6))</f>
        <v>HK</v>
      </c>
      <c r="I34" s="22"/>
      <c r="J34" s="23"/>
      <c r="K34" s="23"/>
      <c r="L34" s="23"/>
      <c r="M34" s="23"/>
      <c r="N34" s="25"/>
      <c r="O34" s="26"/>
      <c r="P34" s="27">
        <f t="shared" ref="P34:P41" si="2">SUM(I34:N34)-O34</f>
        <v>0</v>
      </c>
      <c r="R34" s="58"/>
      <c r="S34" s="58"/>
      <c r="T34" s="59"/>
    </row>
    <row r="35" spans="1:20" s="33" customFormat="1" ht="15.6" x14ac:dyDescent="0.3">
      <c r="A35" s="33">
        <v>79347</v>
      </c>
      <c r="B35" s="19" t="s">
        <v>344</v>
      </c>
      <c r="C35" s="20"/>
      <c r="D35" s="84" t="str">
        <f>IF(ISBLANK($A35),"",INDEX(kluci!$A$1:$F$300,MATCH($A35,kluci!$A$1:$A$300,0),2))</f>
        <v>Holan Ondřej</v>
      </c>
      <c r="E35" s="85">
        <f>IF(ISBLANK($A35),"",INDEX(kluci!$A$1:$F$300,MATCH($A35,kluci!$A$1:$A$300,0),3))</f>
        <v>2009</v>
      </c>
      <c r="F35" s="85" t="str">
        <f>IF(ISBLANK($A35),"",INDEX(kluci!$A$1:$F$300,MATCH($A35,kluci!$A$1:$A$300,0),4))</f>
        <v>U13</v>
      </c>
      <c r="G35" s="84" t="str">
        <f>IF(ISBLANK($A35),"",INDEX(kluci!$A$1:$F$300,MATCH($A35,kluci!$A$1:$A$300,0),5))</f>
        <v>Dvůr Králové n/L</v>
      </c>
      <c r="H35" s="86" t="str">
        <f>IF(ISBLANK($A35),"",INDEX(kluci!$A$1:$F$300,MATCH($A35,kluci!$A$1:$A$300,0),6))</f>
        <v>HK</v>
      </c>
      <c r="I35" s="22"/>
      <c r="J35" s="23"/>
      <c r="K35" s="23"/>
      <c r="L35" s="23"/>
      <c r="M35" s="23"/>
      <c r="N35" s="25"/>
      <c r="O35" s="26"/>
      <c r="P35" s="27">
        <f t="shared" si="2"/>
        <v>0</v>
      </c>
      <c r="R35" s="58"/>
      <c r="S35" s="58"/>
      <c r="T35" s="59"/>
    </row>
    <row r="36" spans="1:20" s="33" customFormat="1" ht="15.6" x14ac:dyDescent="0.3">
      <c r="A36" s="33">
        <v>78263</v>
      </c>
      <c r="B36" s="19" t="s">
        <v>344</v>
      </c>
      <c r="C36" s="20"/>
      <c r="D36" s="84" t="str">
        <f>IF(ISBLANK($A36),"",INDEX(kluci!$A$1:$F$300,MATCH($A36,kluci!$A$1:$A$300,0),2))</f>
        <v>Čermák Filip</v>
      </c>
      <c r="E36" s="85">
        <f>IF(ISBLANK($A36),"",INDEX(kluci!$A$1:$F$300,MATCH($A36,kluci!$A$1:$A$300,0),3))</f>
        <v>2011</v>
      </c>
      <c r="F36" s="85" t="str">
        <f>IF(ISBLANK($A36),"",INDEX(kluci!$A$1:$F$300,MATCH($A36,kluci!$A$1:$A$300,0),4))</f>
        <v>U11</v>
      </c>
      <c r="G36" s="84" t="str">
        <f>IF(ISBLANK($A36),"",INDEX(kluci!$A$1:$F$300,MATCH($A36,kluci!$A$1:$A$300,0),5))</f>
        <v>Dobré SK</v>
      </c>
      <c r="H36" s="86" t="str">
        <f>IF(ISBLANK($A36),"",INDEX(kluci!$A$1:$F$300,MATCH($A36,kluci!$A$1:$A$300,0),6))</f>
        <v>HK</v>
      </c>
      <c r="I36" s="30"/>
      <c r="J36" s="21"/>
      <c r="K36" s="21"/>
      <c r="L36" s="21"/>
      <c r="M36" s="21"/>
      <c r="N36" s="25"/>
      <c r="O36" s="29"/>
      <c r="P36" s="31">
        <f t="shared" si="2"/>
        <v>0</v>
      </c>
      <c r="R36" s="58"/>
      <c r="S36" s="58"/>
      <c r="T36" s="59"/>
    </row>
    <row r="37" spans="1:20" s="33" customFormat="1" ht="15.6" x14ac:dyDescent="0.3">
      <c r="A37" s="33">
        <v>77630</v>
      </c>
      <c r="B37" s="19" t="s">
        <v>344</v>
      </c>
      <c r="C37" s="20"/>
      <c r="D37" s="84" t="str">
        <f>IF(ISBLANK($A37),"",INDEX(kluci!$A$1:$F$300,MATCH($A37,kluci!$A$1:$A$300,0),2))</f>
        <v>Vladovič Tomáš</v>
      </c>
      <c r="E37" s="85">
        <f>IF(ISBLANK($A37),"",INDEX(kluci!$A$1:$F$300,MATCH($A37,kluci!$A$1:$A$300,0),3))</f>
        <v>2010</v>
      </c>
      <c r="F37" s="85" t="str">
        <f>IF(ISBLANK($A37),"",INDEX(kluci!$A$1:$F$300,MATCH($A37,kluci!$A$1:$A$300,0),4))</f>
        <v>U13</v>
      </c>
      <c r="G37" s="84" t="str">
        <f>IF(ISBLANK($A37),"",INDEX(kluci!$A$1:$F$300,MATCH($A37,kluci!$A$1:$A$300,0),5))</f>
        <v xml:space="preserve">Josefov Sokol </v>
      </c>
      <c r="H37" s="86" t="str">
        <f>IF(ISBLANK($A37),"",INDEX(kluci!$A$1:$F$300,MATCH($A37,kluci!$A$1:$A$300,0),6))</f>
        <v>HK</v>
      </c>
      <c r="I37" s="22"/>
      <c r="J37" s="23"/>
      <c r="K37" s="23"/>
      <c r="L37" s="23"/>
      <c r="M37" s="23"/>
      <c r="N37" s="25"/>
      <c r="O37" s="26"/>
      <c r="P37" s="27">
        <f t="shared" si="2"/>
        <v>0</v>
      </c>
      <c r="R37" s="58"/>
      <c r="S37" s="58"/>
      <c r="T37" s="59"/>
    </row>
    <row r="38" spans="1:20" s="33" customFormat="1" ht="15.6" x14ac:dyDescent="0.3">
      <c r="A38" s="33">
        <v>76890</v>
      </c>
      <c r="B38" s="19" t="s">
        <v>344</v>
      </c>
      <c r="C38" s="20"/>
      <c r="D38" s="84" t="str">
        <f>IF(ISBLANK($A38),"",INDEX(kluci!$A$1:$F$300,MATCH($A38,kluci!$A$1:$A$300,0),2))</f>
        <v>Donát Antonín</v>
      </c>
      <c r="E38" s="85">
        <f>IF(ISBLANK($A38),"",INDEX(kluci!$A$1:$F$300,MATCH($A38,kluci!$A$1:$A$300,0),3))</f>
        <v>2010</v>
      </c>
      <c r="F38" s="85" t="str">
        <f>IF(ISBLANK($A38),"",INDEX(kluci!$A$1:$F$300,MATCH($A38,kluci!$A$1:$A$300,0),4))</f>
        <v>U13</v>
      </c>
      <c r="G38" s="84" t="str">
        <f>IF(ISBLANK($A38),"",INDEX(kluci!$A$1:$F$300,MATCH($A38,kluci!$A$1:$A$300,0),5))</f>
        <v>Hostinné Tatran</v>
      </c>
      <c r="H38" s="86" t="str">
        <f>IF(ISBLANK($A38),"",INDEX(kluci!$A$1:$F$300,MATCH($A38,kluci!$A$1:$A$300,0),6))</f>
        <v>HK</v>
      </c>
      <c r="I38" s="22"/>
      <c r="J38" s="23"/>
      <c r="K38" s="23"/>
      <c r="L38" s="23"/>
      <c r="M38" s="23"/>
      <c r="N38" s="25"/>
      <c r="O38" s="26"/>
      <c r="P38" s="27">
        <f t="shared" si="2"/>
        <v>0</v>
      </c>
      <c r="R38" s="58"/>
      <c r="S38" s="58"/>
      <c r="T38" s="59"/>
    </row>
    <row r="39" spans="1:20" s="33" customFormat="1" ht="15.6" x14ac:dyDescent="0.3">
      <c r="A39" s="33">
        <v>77812</v>
      </c>
      <c r="B39" s="19" t="s">
        <v>344</v>
      </c>
      <c r="C39" s="20"/>
      <c r="D39" s="84" t="str">
        <f>IF(ISBLANK($A39),"",INDEX(kluci!$A$1:$F$300,MATCH($A39,kluci!$A$1:$A$300,0),2))</f>
        <v>Kopecký Pavel</v>
      </c>
      <c r="E39" s="85">
        <f>IF(ISBLANK($A39),"",INDEX(kluci!$A$1:$F$300,MATCH($A39,kluci!$A$1:$A$300,0),3))</f>
        <v>2012</v>
      </c>
      <c r="F39" s="85" t="str">
        <f>IF(ISBLANK($A39),"",INDEX(kluci!$A$1:$F$300,MATCH($A39,kluci!$A$1:$A$300,0),4))</f>
        <v>U11</v>
      </c>
      <c r="G39" s="84" t="str">
        <f>IF(ISBLANK($A39),"",INDEX(kluci!$A$1:$F$300,MATCH($A39,kluci!$A$1:$A$300,0),5))</f>
        <v>Záhornice KPST</v>
      </c>
      <c r="H39" s="86" t="str">
        <f>IF(ISBLANK($A39),"",INDEX(kluci!$A$1:$F$300,MATCH($A39,kluci!$A$1:$A$300,0),6))</f>
        <v>HK</v>
      </c>
      <c r="I39" s="22"/>
      <c r="J39" s="23"/>
      <c r="K39" s="23"/>
      <c r="L39" s="23"/>
      <c r="M39" s="23"/>
      <c r="N39" s="25"/>
      <c r="O39" s="26"/>
      <c r="P39" s="27">
        <f t="shared" si="2"/>
        <v>0</v>
      </c>
      <c r="R39" s="58"/>
      <c r="S39" s="58"/>
      <c r="T39" s="59"/>
    </row>
    <row r="40" spans="1:20" s="33" customFormat="1" ht="15.6" x14ac:dyDescent="0.3">
      <c r="A40" s="33">
        <v>78900</v>
      </c>
      <c r="B40" s="19" t="s">
        <v>344</v>
      </c>
      <c r="C40" s="20"/>
      <c r="D40" s="84" t="str">
        <f>IF(ISBLANK($A40),"",INDEX(kluci!$A$1:$F$300,MATCH($A40,kluci!$A$1:$A$300,0),2))</f>
        <v>Wéber Ondřej</v>
      </c>
      <c r="E40" s="85">
        <f>IF(ISBLANK($A40),"",INDEX(kluci!$A$1:$F$300,MATCH($A40,kluci!$A$1:$A$300,0),3))</f>
        <v>2011</v>
      </c>
      <c r="F40" s="85" t="str">
        <f>IF(ISBLANK($A40),"",INDEX(kluci!$A$1:$F$300,MATCH($A40,kluci!$A$1:$A$300,0),4))</f>
        <v>U11</v>
      </c>
      <c r="G40" s="84" t="str">
        <f>IF(ISBLANK($A40),"",INDEX(kluci!$A$1:$F$300,MATCH($A40,kluci!$A$1:$A$300,0),5))</f>
        <v>Záhornice KPST</v>
      </c>
      <c r="H40" s="86" t="str">
        <f>IF(ISBLANK($A40),"",INDEX(kluci!$A$1:$F$300,MATCH($A40,kluci!$A$1:$A$300,0),6))</f>
        <v>HK</v>
      </c>
      <c r="I40" s="22"/>
      <c r="J40" s="23"/>
      <c r="K40" s="23"/>
      <c r="L40" s="23"/>
      <c r="M40" s="23"/>
      <c r="N40" s="25"/>
      <c r="O40" s="26"/>
      <c r="P40" s="27">
        <f t="shared" si="2"/>
        <v>0</v>
      </c>
      <c r="R40" s="58"/>
      <c r="S40" s="58"/>
      <c r="T40" s="59"/>
    </row>
    <row r="41" spans="1:20" s="33" customFormat="1" ht="15.6" x14ac:dyDescent="0.3">
      <c r="A41" s="33">
        <v>75981</v>
      </c>
      <c r="B41" s="19" t="s">
        <v>344</v>
      </c>
      <c r="C41" s="20"/>
      <c r="D41" s="84" t="str">
        <f>IF(ISBLANK($A41),"",INDEX(kluci!$A$1:$F$300,MATCH($A41,kluci!$A$1:$A$300,0),2))</f>
        <v>Koreček Tobiáš</v>
      </c>
      <c r="E41" s="85">
        <f>IF(ISBLANK($A41),"",INDEX(kluci!$A$1:$F$300,MATCH($A41,kluci!$A$1:$A$300,0),3))</f>
        <v>2010</v>
      </c>
      <c r="F41" s="85" t="str">
        <f>IF(ISBLANK($A41),"",INDEX(kluci!$A$1:$F$300,MATCH($A41,kluci!$A$1:$A$300,0),4))</f>
        <v>U13</v>
      </c>
      <c r="G41" s="84" t="str">
        <f>IF(ISBLANK($A41),"",INDEX(kluci!$A$1:$F$300,MATCH($A41,kluci!$A$1:$A$300,0),5))</f>
        <v>Heřmanův Městec</v>
      </c>
      <c r="H41" s="86" t="str">
        <f>IF(ISBLANK($A41),"",INDEX(kluci!$A$1:$F$300,MATCH($A41,kluci!$A$1:$A$300,0),6))</f>
        <v>PA</v>
      </c>
      <c r="I41" s="22"/>
      <c r="J41" s="23"/>
      <c r="K41" s="23"/>
      <c r="L41" s="23"/>
      <c r="M41" s="23"/>
      <c r="N41" s="25"/>
      <c r="O41" s="26"/>
      <c r="P41" s="27">
        <f t="shared" si="2"/>
        <v>0</v>
      </c>
      <c r="R41" s="58"/>
      <c r="S41" s="58"/>
      <c r="T41" s="59"/>
    </row>
    <row r="42" spans="1:20" s="33" customFormat="1" ht="15.6" x14ac:dyDescent="0.3">
      <c r="A42" s="33">
        <v>79131</v>
      </c>
      <c r="B42" s="19" t="s">
        <v>344</v>
      </c>
      <c r="C42" s="20"/>
      <c r="D42" s="84" t="str">
        <f>IF(ISBLANK($A42),"",INDEX(kluci!$A$1:$F$300,MATCH($A42,kluci!$A$1:$A$300,0),2))</f>
        <v>Skopal Přemysl</v>
      </c>
      <c r="E42" s="85">
        <f>IF(ISBLANK($A42),"",INDEX(kluci!$A$1:$F$300,MATCH($A42,kluci!$A$1:$A$300,0),3))</f>
        <v>2009</v>
      </c>
      <c r="F42" s="85" t="str">
        <f>IF(ISBLANK($A42),"",INDEX(kluci!$A$1:$F$300,MATCH($A42,kluci!$A$1:$A$300,0),4))</f>
        <v>U13</v>
      </c>
      <c r="G42" s="84" t="str">
        <f>IF(ISBLANK($A42),"",INDEX(kluci!$A$1:$F$300,MATCH($A42,kluci!$A$1:$A$300,0),5))</f>
        <v>Holice Jiskra</v>
      </c>
      <c r="H42" s="86" t="str">
        <f>IF(ISBLANK($A42),"",INDEX(kluci!$A$1:$F$300,MATCH($A42,kluci!$A$1:$A$300,0),6))</f>
        <v>PA</v>
      </c>
      <c r="I42" s="30"/>
      <c r="J42" s="21"/>
      <c r="K42" s="21"/>
      <c r="L42" s="21"/>
      <c r="M42" s="21"/>
      <c r="N42" s="25"/>
      <c r="O42" s="29"/>
      <c r="P42" s="31">
        <f t="shared" ref="P42" si="3">SUM(I42:N42)-O42</f>
        <v>0</v>
      </c>
      <c r="R42" s="58"/>
      <c r="S42" s="58"/>
      <c r="T42" s="59"/>
    </row>
    <row r="43" spans="1:20" s="33" customFormat="1" ht="15.6" x14ac:dyDescent="0.3">
      <c r="A43" s="33">
        <v>76387</v>
      </c>
      <c r="B43" s="19" t="s">
        <v>344</v>
      </c>
      <c r="C43" s="20"/>
      <c r="D43" s="84" t="str">
        <f>IF(ISBLANK($A43),"",INDEX(kluci!$A$1:$F$300,MATCH($A43,kluci!$A$1:$A$300,0),2))</f>
        <v>Procházka Ondřej</v>
      </c>
      <c r="E43" s="85">
        <f>IF(ISBLANK($A43),"",INDEX(kluci!$A$1:$F$300,MATCH($A43,kluci!$A$1:$A$300,0),3))</f>
        <v>2009</v>
      </c>
      <c r="F43" s="85" t="str">
        <f>IF(ISBLANK($A43),"",INDEX(kluci!$A$1:$F$300,MATCH($A43,kluci!$A$1:$A$300,0),4))</f>
        <v>U13</v>
      </c>
      <c r="G43" s="84" t="str">
        <f>IF(ISBLANK($A43),"",INDEX(kluci!$A$1:$F$300,MATCH($A43,kluci!$A$1:$A$300,0),5))</f>
        <v>DTJ Hradec Králové</v>
      </c>
      <c r="H43" s="86" t="str">
        <f>IF(ISBLANK($A43),"",INDEX(kluci!$A$1:$F$300,MATCH($A43,kluci!$A$1:$A$300,0),6))</f>
        <v>HK</v>
      </c>
      <c r="I43" s="22"/>
      <c r="J43" s="23"/>
      <c r="K43" s="23"/>
      <c r="L43" s="23"/>
      <c r="M43" s="23"/>
      <c r="N43" s="25"/>
      <c r="O43" s="26"/>
      <c r="P43" s="27">
        <v>0</v>
      </c>
      <c r="R43" s="58"/>
      <c r="S43" s="58"/>
      <c r="T43" s="59"/>
    </row>
    <row r="44" spans="1:20" s="33" customFormat="1" ht="15.6" x14ac:dyDescent="0.3">
      <c r="A44" s="33">
        <v>76648</v>
      </c>
      <c r="B44" s="19" t="s">
        <v>344</v>
      </c>
      <c r="C44" s="20"/>
      <c r="D44" s="84" t="str">
        <f>IF(ISBLANK($A44),"",INDEX(kluci!$A$1:$F$300,MATCH($A44,kluci!$A$1:$A$300,0),2))</f>
        <v>Jirka Tomáš</v>
      </c>
      <c r="E44" s="85">
        <f>IF(ISBLANK($A44),"",INDEX(kluci!$A$1:$F$300,MATCH($A44,kluci!$A$1:$A$300,0),3))</f>
        <v>2011</v>
      </c>
      <c r="F44" s="85" t="str">
        <f>IF(ISBLANK($A44),"",INDEX(kluci!$A$1:$F$300,MATCH($A44,kluci!$A$1:$A$300,0),4))</f>
        <v>U11</v>
      </c>
      <c r="G44" s="84" t="str">
        <f>IF(ISBLANK($A44),"",INDEX(kluci!$A$1:$F$300,MATCH($A44,kluci!$A$1:$A$300,0),5))</f>
        <v xml:space="preserve">Josefov Sokol 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3"/>
      <c r="N44" s="25"/>
      <c r="O44" s="26"/>
      <c r="P44" s="27">
        <f>SUM(I44:N44)-O44</f>
        <v>0</v>
      </c>
      <c r="R44" s="58"/>
      <c r="S44" s="58"/>
      <c r="T44" s="59"/>
    </row>
    <row r="45" spans="1:20" s="33" customFormat="1" ht="15.6" x14ac:dyDescent="0.3">
      <c r="H45" s="9"/>
      <c r="R45" s="58"/>
      <c r="S45" s="58"/>
      <c r="T45" s="59"/>
    </row>
    <row r="46" spans="1:20" ht="15.6" x14ac:dyDescent="0.3">
      <c r="C46" s="60"/>
      <c r="D46" s="61"/>
      <c r="E46" s="57"/>
      <c r="F46" s="57"/>
      <c r="G46" s="61"/>
      <c r="I46" s="49"/>
      <c r="J46" s="49"/>
      <c r="K46" s="49"/>
      <c r="L46" s="49"/>
      <c r="M46" s="49"/>
      <c r="N46" s="49"/>
      <c r="O46" s="49"/>
      <c r="P46" s="49"/>
    </row>
    <row r="47" spans="1:20" ht="15.6" x14ac:dyDescent="0.3">
      <c r="D47" s="104"/>
      <c r="E47" s="104"/>
      <c r="F47" s="90"/>
    </row>
    <row r="48" spans="1:20" ht="15.6" x14ac:dyDescent="0.3">
      <c r="D48" s="104"/>
      <c r="E48" s="104"/>
      <c r="F48" s="90"/>
    </row>
  </sheetData>
  <sheetProtection autoFilter="0"/>
  <autoFilter ref="B3:H4"/>
  <sortState ref="C5:P77">
    <sortCondition descending="1" ref="P5:P77"/>
    <sortCondition descending="1" ref="O5:O77"/>
  </sortState>
  <mergeCells count="14">
    <mergeCell ref="B1:C2"/>
    <mergeCell ref="G1:K2"/>
    <mergeCell ref="L1:P2"/>
    <mergeCell ref="O3:O4"/>
    <mergeCell ref="P3:P4"/>
    <mergeCell ref="H3:H4"/>
    <mergeCell ref="D1:F2"/>
    <mergeCell ref="D48:E48"/>
    <mergeCell ref="B3:B4"/>
    <mergeCell ref="D3:D4"/>
    <mergeCell ref="E3:E4"/>
    <mergeCell ref="G3:G4"/>
    <mergeCell ref="D47:E47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85" workbookViewId="0">
      <selection activeCell="C20" sqref="C20"/>
    </sheetView>
  </sheetViews>
  <sheetFormatPr defaultColWidth="9.109375" defaultRowHeight="14.4" x14ac:dyDescent="0.3"/>
  <cols>
    <col min="1" max="1" width="9.109375" style="9" customWidth="1"/>
    <col min="2" max="2" width="7.6640625" style="34" bestFit="1" customWidth="1"/>
    <col min="3" max="3" width="6.77734375" style="34" bestFit="1" customWidth="1"/>
    <col min="4" max="4" width="20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65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0" t="s">
        <v>327</v>
      </c>
      <c r="C1" s="100"/>
      <c r="D1" s="100" t="s">
        <v>192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20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20" s="33" customFormat="1" ht="15.6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/>
      <c r="J3" s="39"/>
      <c r="K3" s="39"/>
      <c r="L3" s="39"/>
      <c r="M3" s="40"/>
      <c r="N3" s="41"/>
      <c r="O3" s="121" t="s">
        <v>18</v>
      </c>
      <c r="P3" s="111" t="s">
        <v>19</v>
      </c>
      <c r="R3" s="62"/>
      <c r="S3" s="62"/>
      <c r="T3" s="63"/>
    </row>
    <row r="4" spans="1:20" s="33" customFormat="1" ht="15.6" x14ac:dyDescent="0.3">
      <c r="B4" s="114"/>
      <c r="C4" s="42" t="s">
        <v>140</v>
      </c>
      <c r="D4" s="116"/>
      <c r="E4" s="116"/>
      <c r="F4" s="116"/>
      <c r="G4" s="116"/>
      <c r="H4" s="118"/>
      <c r="I4" s="43"/>
      <c r="J4" s="44"/>
      <c r="K4" s="44"/>
      <c r="L4" s="44"/>
      <c r="M4" s="44"/>
      <c r="N4" s="45"/>
      <c r="O4" s="122"/>
      <c r="P4" s="112"/>
      <c r="R4" s="62"/>
      <c r="S4" s="62"/>
      <c r="T4" s="63"/>
    </row>
    <row r="5" spans="1:20" s="33" customFormat="1" ht="15.6" x14ac:dyDescent="0.3">
      <c r="A5" s="33">
        <v>73117</v>
      </c>
      <c r="B5" s="19" t="s">
        <v>336</v>
      </c>
      <c r="C5" s="20"/>
      <c r="D5" s="84" t="str">
        <f>IF(ISBLANK($A5),"",INDEX(holky!$A$1:$F$120,MATCH($A5,holky!$A$1:$A$120,0),2))</f>
        <v>Kovaříčková Tereza</v>
      </c>
      <c r="E5" s="85">
        <f>IF(ISBLANK($A5),"",INDEX(holky!$A$1:$F$120,MATCH($A5,holky!$A$1:$A$120,0),3))</f>
        <v>2009</v>
      </c>
      <c r="F5" s="85" t="str">
        <f>IF(ISBLANK($A5),"",INDEX(holky!$A$1:$F$120,MATCH($A5,holky!$A$1:$A$120,0),4))</f>
        <v>U13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3"/>
      <c r="N5" s="52"/>
      <c r="O5" s="22"/>
      <c r="P5" s="27">
        <f t="shared" ref="P5:P22" si="0">SUM(I5:N5)-O5</f>
        <v>0</v>
      </c>
      <c r="R5" s="62"/>
      <c r="S5" s="62"/>
      <c r="T5" s="63"/>
    </row>
    <row r="6" spans="1:20" s="33" customFormat="1" ht="15.6" x14ac:dyDescent="0.3">
      <c r="A6" s="33">
        <v>66723</v>
      </c>
      <c r="B6" s="19" t="s">
        <v>336</v>
      </c>
      <c r="C6" s="20"/>
      <c r="D6" s="84" t="str">
        <f>IF(ISBLANK($A6),"",INDEX(holky!$A$1:$F$120,MATCH($A6,holky!$A$1:$A$120,0),2))</f>
        <v>Kuchařová Elena</v>
      </c>
      <c r="E6" s="85">
        <f>IF(ISBLANK($A6),"",INDEX(holky!$A$1:$F$120,MATCH($A6,holky!$A$1:$A$120,0),3))</f>
        <v>2009</v>
      </c>
      <c r="F6" s="85" t="str">
        <f>IF(ISBLANK($A6),"",INDEX(holky!$A$1:$F$120,MATCH($A6,holky!$A$1:$A$120,0),4))</f>
        <v>U13</v>
      </c>
      <c r="G6" s="84" t="str">
        <f>IF(ISBLANK($A6),"",INDEX(holky!$A$1:$F$120,MATCH($A6,holky!$A$1:$A$120,0),5))</f>
        <v>Dobré SK</v>
      </c>
      <c r="H6" s="87" t="str">
        <f>IF(ISBLANK($A6),"",INDEX(holky!$A$1:$F$120,MATCH($A6,holky!$A$1:$A$120,0),6))</f>
        <v>HK</v>
      </c>
      <c r="I6" s="30"/>
      <c r="J6" s="21"/>
      <c r="K6" s="21"/>
      <c r="L6" s="21"/>
      <c r="M6" s="21"/>
      <c r="N6" s="52"/>
      <c r="O6" s="30"/>
      <c r="P6" s="31">
        <f t="shared" si="0"/>
        <v>0</v>
      </c>
      <c r="R6" s="62"/>
      <c r="S6" s="62"/>
      <c r="T6" s="63"/>
    </row>
    <row r="7" spans="1:20" s="33" customFormat="1" ht="15.6" x14ac:dyDescent="0.3">
      <c r="A7" s="33">
        <v>74162</v>
      </c>
      <c r="B7" s="19" t="s">
        <v>132</v>
      </c>
      <c r="C7" s="20"/>
      <c r="D7" s="84" t="str">
        <f>IF(ISBLANK($A7),"",INDEX(holky!$A$1:$F$120,MATCH($A7,holky!$A$1:$A$120,0),2))</f>
        <v>Ferbasová Dorothea</v>
      </c>
      <c r="E7" s="85">
        <f>IF(ISBLANK($A7),"",INDEX(holky!$A$1:$F$120,MATCH($A7,holky!$A$1:$A$120,0),3))</f>
        <v>2010</v>
      </c>
      <c r="F7" s="85" t="str">
        <f>IF(ISBLANK($A7),"",INDEX(holky!$A$1:$F$120,MATCH($A7,holky!$A$1:$A$120,0),4))</f>
        <v>U13</v>
      </c>
      <c r="G7" s="84" t="str">
        <f>IF(ISBLANK($A7),"",INDEX(holky!$A$1:$F$120,MATCH($A7,holky!$A$1:$A$120,0),5))</f>
        <v>TJ Sokol PP H. Králové 2</v>
      </c>
      <c r="H7" s="87" t="str">
        <f>IF(ISBLANK($A7),"",INDEX(holky!$A$1:$F$120,MATCH($A7,holky!$A$1:$A$120,0),6))</f>
        <v>HK</v>
      </c>
      <c r="I7" s="30"/>
      <c r="J7" s="21"/>
      <c r="K7" s="21"/>
      <c r="L7" s="21"/>
      <c r="M7" s="21"/>
      <c r="N7" s="52"/>
      <c r="O7" s="30"/>
      <c r="P7" s="31">
        <f>SUM(I7:N7)-O7</f>
        <v>0</v>
      </c>
      <c r="R7" s="62"/>
      <c r="S7" s="62"/>
      <c r="T7" s="63"/>
    </row>
    <row r="8" spans="1:20" s="33" customFormat="1" ht="15.6" x14ac:dyDescent="0.3">
      <c r="A8" s="33">
        <v>70765</v>
      </c>
      <c r="B8" s="19" t="s">
        <v>333</v>
      </c>
      <c r="C8" s="20"/>
      <c r="D8" s="84" t="str">
        <f>IF(ISBLANK($A8),"",INDEX(holky!$A$1:$F$120,MATCH($A8,holky!$A$1:$A$120,0),2))</f>
        <v>Ciborová Natálie</v>
      </c>
      <c r="E8" s="85">
        <f>IF(ISBLANK($A8),"",INDEX(holky!$A$1:$F$120,MATCH($A8,holky!$A$1:$A$120,0),3))</f>
        <v>2009</v>
      </c>
      <c r="F8" s="85" t="str">
        <f>IF(ISBLANK($A8),"",INDEX(holky!$A$1:$F$120,MATCH($A8,holky!$A$1:$A$120,0),4))</f>
        <v>U13</v>
      </c>
      <c r="G8" s="84" t="str">
        <f>IF(ISBLANK($A8),"",INDEX(holky!$A$1:$F$120,MATCH($A8,holky!$A$1:$A$120,0),5))</f>
        <v>TJ Sokol PP H. Králové 2</v>
      </c>
      <c r="H8" s="87" t="str">
        <f>IF(ISBLANK($A8),"",INDEX(holky!$A$1:$F$120,MATCH($A8,holky!$A$1:$A$120,0),6))</f>
        <v>HK</v>
      </c>
      <c r="I8" s="30"/>
      <c r="J8" s="21"/>
      <c r="K8" s="21"/>
      <c r="L8" s="21"/>
      <c r="M8" s="21"/>
      <c r="N8" s="52"/>
      <c r="O8" s="30"/>
      <c r="P8" s="31">
        <f>SUM(I8:N8)-O8</f>
        <v>0</v>
      </c>
    </row>
    <row r="9" spans="1:20" s="33" customFormat="1" ht="15.6" x14ac:dyDescent="0.3">
      <c r="A9" s="33">
        <v>69713</v>
      </c>
      <c r="B9" s="19" t="s">
        <v>333</v>
      </c>
      <c r="C9" s="20"/>
      <c r="D9" s="84" t="str">
        <f>IF(ISBLANK($A9),"",INDEX(holky!$A$1:$F$120,MATCH($A9,holky!$A$1:$A$120,0),2))</f>
        <v>Cejnarová Tereza</v>
      </c>
      <c r="E9" s="85">
        <f>IF(ISBLANK($A9),"",INDEX(holky!$A$1:$F$120,MATCH($A9,holky!$A$1:$A$120,0),3))</f>
        <v>2009</v>
      </c>
      <c r="F9" s="85" t="str">
        <f>IF(ISBLANK($A9),"",INDEX(holky!$A$1:$F$120,MATCH($A9,holky!$A$1:$A$120,0),4))</f>
        <v>U13</v>
      </c>
      <c r="G9" s="84" t="str">
        <f>IF(ISBLANK($A9),"",INDEX(holky!$A$1:$F$120,MATCH($A9,holky!$A$1:$A$120,0),5))</f>
        <v>Josefov Sokol</v>
      </c>
      <c r="H9" s="87" t="str">
        <f>IF(ISBLANK($A9),"",INDEX(holky!$A$1:$F$120,MATCH($A9,holky!$A$1:$A$120,0),6))</f>
        <v>HK</v>
      </c>
      <c r="I9" s="30"/>
      <c r="J9" s="21"/>
      <c r="K9" s="21"/>
      <c r="L9" s="21"/>
      <c r="M9" s="21"/>
      <c r="N9" s="52"/>
      <c r="O9" s="30"/>
      <c r="P9" s="31">
        <f t="shared" si="0"/>
        <v>0</v>
      </c>
      <c r="R9" s="62"/>
      <c r="S9" s="62"/>
      <c r="T9" s="63"/>
    </row>
    <row r="10" spans="1:20" s="33" customFormat="1" ht="15.6" x14ac:dyDescent="0.3">
      <c r="A10" s="33">
        <v>66181</v>
      </c>
      <c r="B10" s="19" t="s">
        <v>337</v>
      </c>
      <c r="C10" s="20"/>
      <c r="D10" s="84" t="str">
        <f>IF(ISBLANK($A10),"",INDEX(holky!$A$1:$F$120,MATCH($A10,holky!$A$1:$A$120,0),2))</f>
        <v>Čápová Ella</v>
      </c>
      <c r="E10" s="85">
        <f>IF(ISBLANK($A10),"",INDEX(holky!$A$1:$F$120,MATCH($A10,holky!$A$1:$A$120,0),3))</f>
        <v>2010</v>
      </c>
      <c r="F10" s="85" t="str">
        <f>IF(ISBLANK($A10),"",INDEX(holky!$A$1:$F$120,MATCH($A10,holky!$A$1:$A$120,0),4))</f>
        <v>U13</v>
      </c>
      <c r="G10" s="84" t="str">
        <f>IF(ISBLANK($A10),"",INDEX(holky!$A$1:$F$120,MATCH($A10,holky!$A$1:$A$120,0),5))</f>
        <v>Josefov Sokol</v>
      </c>
      <c r="H10" s="87" t="str">
        <f>IF(ISBLANK($A10),"",INDEX(holky!$A$1:$F$120,MATCH($A10,holky!$A$1:$A$120,0),6))</f>
        <v>HK</v>
      </c>
      <c r="I10" s="30"/>
      <c r="J10" s="21"/>
      <c r="K10" s="21"/>
      <c r="L10" s="21"/>
      <c r="M10" s="21"/>
      <c r="N10" s="52"/>
      <c r="O10" s="30"/>
      <c r="P10" s="31">
        <f>SUM(I10:N10)-O10</f>
        <v>0</v>
      </c>
      <c r="R10" s="62"/>
      <c r="S10" s="62"/>
      <c r="T10" s="63"/>
    </row>
    <row r="11" spans="1:20" s="33" customFormat="1" ht="15.6" x14ac:dyDescent="0.3">
      <c r="A11" s="33">
        <v>74704</v>
      </c>
      <c r="B11" s="19" t="s">
        <v>337</v>
      </c>
      <c r="C11" s="20"/>
      <c r="D11" s="84" t="str">
        <f>IF(ISBLANK($A11),"",INDEX(holky!$A$1:$F$120,MATCH($A11,holky!$A$1:$A$120,0),2))</f>
        <v>Vyskočilová Ester</v>
      </c>
      <c r="E11" s="85">
        <f>IF(ISBLANK($A11),"",INDEX(holky!$A$1:$F$120,MATCH($A11,holky!$A$1:$A$120,0),3))</f>
        <v>2011</v>
      </c>
      <c r="F11" s="85" t="str">
        <f>IF(ISBLANK($A11),"",INDEX(holky!$A$1:$F$120,MATCH($A11,holky!$A$1:$A$120,0),4))</f>
        <v>U11</v>
      </c>
      <c r="G11" s="84" t="str">
        <f>IF(ISBLANK($A11),"",INDEX(holky!$A$1:$F$120,MATCH($A11,holky!$A$1:$A$120,0),5))</f>
        <v>Dobré SK</v>
      </c>
      <c r="H11" s="87" t="str">
        <f>IF(ISBLANK($A11),"",INDEX(holky!$A$1:$F$120,MATCH($A11,holky!$A$1:$A$120,0),6))</f>
        <v>HK</v>
      </c>
      <c r="I11" s="30"/>
      <c r="J11" s="21"/>
      <c r="K11" s="21"/>
      <c r="L11" s="21"/>
      <c r="M11" s="21"/>
      <c r="N11" s="52"/>
      <c r="O11" s="30"/>
      <c r="P11" s="31">
        <f t="shared" si="0"/>
        <v>0</v>
      </c>
    </row>
    <row r="12" spans="1:20" s="33" customFormat="1" ht="15.6" x14ac:dyDescent="0.3">
      <c r="A12" s="33">
        <v>73982</v>
      </c>
      <c r="B12" s="19" t="s">
        <v>13</v>
      </c>
      <c r="C12" s="20"/>
      <c r="D12" s="84" t="str">
        <f>IF(ISBLANK($A12),"",INDEX(holky!$A$1:$F$120,MATCH($A12,holky!$A$1:$A$120,0),2))</f>
        <v>Bártová Adéla</v>
      </c>
      <c r="E12" s="85">
        <f>IF(ISBLANK($A12),"",INDEX(holky!$A$1:$F$120,MATCH($A12,holky!$A$1:$A$120,0),3))</f>
        <v>2011</v>
      </c>
      <c r="F12" s="85" t="str">
        <f>IF(ISBLANK($A12),"",INDEX(holky!$A$1:$F$120,MATCH($A12,holky!$A$1:$A$120,0),4))</f>
        <v>U11</v>
      </c>
      <c r="G12" s="84" t="str">
        <f>IF(ISBLANK($A12),"",INDEX(holky!$A$1:$F$120,MATCH($A12,holky!$A$1:$A$120,0),5))</f>
        <v>TJ Sokol PP H. Králové 2</v>
      </c>
      <c r="H12" s="87" t="str">
        <f>IF(ISBLANK($A12),"",INDEX(holky!$A$1:$F$120,MATCH($A12,holky!$A$1:$A$120,0),6))</f>
        <v>HK</v>
      </c>
      <c r="I12" s="30"/>
      <c r="J12" s="21"/>
      <c r="K12" s="21"/>
      <c r="L12" s="21"/>
      <c r="M12" s="21"/>
      <c r="N12" s="52"/>
      <c r="O12" s="30"/>
      <c r="P12" s="31">
        <f t="shared" si="0"/>
        <v>0</v>
      </c>
    </row>
    <row r="13" spans="1:20" s="33" customFormat="1" ht="15.6" x14ac:dyDescent="0.3">
      <c r="A13" s="33">
        <v>78269</v>
      </c>
      <c r="B13" s="19" t="s">
        <v>300</v>
      </c>
      <c r="C13" s="20"/>
      <c r="D13" s="84" t="str">
        <f>IF(ISBLANK($A13),"",INDEX(holky!$A$1:$F$120,MATCH($A13,holky!$A$1:$A$120,0),2))</f>
        <v>Píčová Karolína</v>
      </c>
      <c r="E13" s="85">
        <f>IF(ISBLANK($A13),"",INDEX(holky!$A$1:$F$120,MATCH($A13,holky!$A$1:$A$120,0),3))</f>
        <v>2010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Dobré SK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3"/>
      <c r="N13" s="52"/>
      <c r="O13" s="22"/>
      <c r="P13" s="27">
        <f t="shared" si="0"/>
        <v>0</v>
      </c>
    </row>
    <row r="14" spans="1:20" s="33" customFormat="1" ht="15.6" x14ac:dyDescent="0.3">
      <c r="A14" s="33">
        <v>72219</v>
      </c>
      <c r="B14" s="19" t="s">
        <v>300</v>
      </c>
      <c r="C14" s="20"/>
      <c r="D14" s="84" t="str">
        <f>IF(ISBLANK($A14),"",INDEX(holky!$A$1:$F$120,MATCH($A14,holky!$A$1:$A$120,0),2))</f>
        <v>Borecká Karolína</v>
      </c>
      <c r="E14" s="85">
        <f>IF(ISBLANK($A14),"",INDEX(holky!$A$1:$F$120,MATCH($A14,holky!$A$1:$A$120,0),3))</f>
        <v>2009</v>
      </c>
      <c r="F14" s="85" t="str">
        <f>IF(ISBLANK($A14),"",INDEX(holky!$A$1:$F$120,MATCH($A14,holky!$A$1:$A$120,0),4))</f>
        <v>U13</v>
      </c>
      <c r="G14" s="84" t="str">
        <f>IF(ISBLANK($A14),"",INDEX(holky!$A$1:$F$120,MATCH($A14,holky!$A$1:$A$120,0),5))</f>
        <v>Chrudim Sokol</v>
      </c>
      <c r="H14" s="87" t="str">
        <f>IF(ISBLANK($A14),"",INDEX(holky!$A$1:$F$120,MATCH($A14,holky!$A$1:$A$120,0),6))</f>
        <v>PA</v>
      </c>
      <c r="I14" s="30"/>
      <c r="J14" s="21"/>
      <c r="K14" s="21"/>
      <c r="L14" s="21"/>
      <c r="M14" s="21"/>
      <c r="N14" s="52"/>
      <c r="O14" s="30"/>
      <c r="P14" s="31">
        <f t="shared" si="0"/>
        <v>0</v>
      </c>
    </row>
    <row r="15" spans="1:20" s="33" customFormat="1" ht="15.6" x14ac:dyDescent="0.3">
      <c r="A15" s="33">
        <v>78909</v>
      </c>
      <c r="B15" s="19" t="s">
        <v>300</v>
      </c>
      <c r="C15" s="20"/>
      <c r="D15" s="84" t="str">
        <f>IF(ISBLANK($A15),"",INDEX(holky!$A$1:$F$120,MATCH($A15,holky!$A$1:$A$120,0),2))</f>
        <v>Hyršálová Kateřina</v>
      </c>
      <c r="E15" s="85">
        <f>IF(ISBLANK($A15),"",INDEX(holky!$A$1:$F$120,MATCH($A15,holky!$A$1:$A$120,0),3))</f>
        <v>2010</v>
      </c>
      <c r="F15" s="85" t="str">
        <f>IF(ISBLANK($A15),"",INDEX(holky!$A$1:$F$120,MATCH($A15,holky!$A$1:$A$120,0),4))</f>
        <v>U13</v>
      </c>
      <c r="G15" s="84" t="str">
        <f>IF(ISBLANK($A15),"",INDEX(holky!$A$1:$F$120,MATCH($A15,holky!$A$1:$A$120,0),5))</f>
        <v>TJ Jiskra Nový Bydžov</v>
      </c>
      <c r="H15" s="87" t="str">
        <f>IF(ISBLANK($A15),"",INDEX(holky!$A$1:$F$120,MATCH($A15,holky!$A$1:$A$120,0),6))</f>
        <v>HK</v>
      </c>
      <c r="I15" s="30"/>
      <c r="J15" s="21"/>
      <c r="K15" s="21"/>
      <c r="L15" s="21"/>
      <c r="M15" s="21"/>
      <c r="N15" s="52"/>
      <c r="O15" s="30"/>
      <c r="P15" s="31">
        <f t="shared" si="0"/>
        <v>0</v>
      </c>
    </row>
    <row r="16" spans="1:20" s="33" customFormat="1" ht="15.6" x14ac:dyDescent="0.3">
      <c r="A16" s="33">
        <v>76633</v>
      </c>
      <c r="B16" s="19" t="s">
        <v>338</v>
      </c>
      <c r="C16" s="20"/>
      <c r="D16" s="84" t="str">
        <f>IF(ISBLANK($A16),"",INDEX(holky!$A$1:$F$120,MATCH($A16,holky!$A$1:$A$120,0),2))</f>
        <v>Kovářová Lucie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Řetová</v>
      </c>
      <c r="H16" s="87" t="str">
        <f>IF(ISBLANK($A16),"",INDEX(holky!$A$1:$F$120,MATCH($A16,holky!$A$1:$A$120,0),6))</f>
        <v>PA</v>
      </c>
      <c r="I16" s="30"/>
      <c r="J16" s="21"/>
      <c r="K16" s="21"/>
      <c r="L16" s="21"/>
      <c r="M16" s="21"/>
      <c r="N16" s="52"/>
      <c r="O16" s="30"/>
      <c r="P16" s="31">
        <f t="shared" si="0"/>
        <v>0</v>
      </c>
    </row>
    <row r="17" spans="1:20" s="33" customFormat="1" ht="15.6" x14ac:dyDescent="0.3">
      <c r="A17" s="33">
        <v>73678</v>
      </c>
      <c r="B17" s="19" t="s">
        <v>338</v>
      </c>
      <c r="C17" s="20"/>
      <c r="D17" s="84" t="str">
        <f>IF(ISBLANK($A17),"",INDEX(holky!$A$1:$F$120,MATCH($A17,holky!$A$1:$A$120,0),2))</f>
        <v>Novotná Veronika</v>
      </c>
      <c r="E17" s="85">
        <f>IF(ISBLANK($A17),"",INDEX(holky!$A$1:$F$120,MATCH($A17,holky!$A$1:$A$120,0),3))</f>
        <v>2010</v>
      </c>
      <c r="F17" s="85" t="str">
        <f>IF(ISBLANK($A17),"",INDEX(holky!$A$1:$F$120,MATCH($A17,holky!$A$1:$A$120,0),4))</f>
        <v>U13</v>
      </c>
      <c r="G17" s="84" t="str">
        <f>IF(ISBLANK($A17),"",INDEX(holky!$A$1:$F$120,MATCH($A17,holky!$A$1:$A$120,0),5))</f>
        <v>Josefov Sokol</v>
      </c>
      <c r="H17" s="87" t="str">
        <f>IF(ISBLANK($A17),"",INDEX(holky!$A$1:$F$120,MATCH($A17,holky!$A$1:$A$120,0),6))</f>
        <v>HK</v>
      </c>
      <c r="I17" s="30"/>
      <c r="J17" s="21"/>
      <c r="K17" s="21"/>
      <c r="L17" s="21"/>
      <c r="M17" s="21"/>
      <c r="N17" s="52"/>
      <c r="O17" s="30"/>
      <c r="P17" s="31">
        <f t="shared" si="0"/>
        <v>0</v>
      </c>
    </row>
    <row r="18" spans="1:20" s="33" customFormat="1" ht="15.6" x14ac:dyDescent="0.3">
      <c r="A18" s="33">
        <v>77589</v>
      </c>
      <c r="B18" s="19" t="s">
        <v>338</v>
      </c>
      <c r="C18" s="20"/>
      <c r="D18" s="84" t="str">
        <f>IF(ISBLANK($A18),"",INDEX(holky!$A$1:$F$120,MATCH($A18,holky!$A$1:$A$120,0),2))</f>
        <v>Loudová Eliška</v>
      </c>
      <c r="E18" s="85">
        <f>IF(ISBLANK($A18),"",INDEX(holky!$A$1:$F$120,MATCH($A18,holky!$A$1:$A$120,0),3))</f>
        <v>2011</v>
      </c>
      <c r="F18" s="85" t="str">
        <f>IF(ISBLANK($A18),"",INDEX(holky!$A$1:$F$120,MATCH($A18,holky!$A$1:$A$120,0),4))</f>
        <v>U11</v>
      </c>
      <c r="G18" s="84" t="str">
        <f>IF(ISBLANK($A18),"",INDEX(holky!$A$1:$F$120,MATCH($A18,holky!$A$1:$A$120,0),5))</f>
        <v>Josefov Sokol</v>
      </c>
      <c r="H18" s="87" t="str">
        <f>IF(ISBLANK($A18),"",INDEX(holky!$A$1:$F$120,MATCH($A18,holky!$A$1:$A$120,0),6))</f>
        <v>HK</v>
      </c>
      <c r="I18" s="30"/>
      <c r="J18" s="21"/>
      <c r="K18" s="21"/>
      <c r="L18" s="21"/>
      <c r="M18" s="21"/>
      <c r="N18" s="52"/>
      <c r="O18" s="30"/>
      <c r="P18" s="31">
        <f t="shared" si="0"/>
        <v>0</v>
      </c>
    </row>
    <row r="19" spans="1:20" s="33" customFormat="1" ht="15.6" x14ac:dyDescent="0.3">
      <c r="A19" s="33">
        <v>78557</v>
      </c>
      <c r="B19" s="19" t="s">
        <v>338</v>
      </c>
      <c r="C19" s="20"/>
      <c r="D19" s="84" t="str">
        <f>IF(ISBLANK($A19),"",INDEX(holky!$A$1:$F$120,MATCH($A19,holky!$A$1:$A$120,0),2))</f>
        <v>de Man Ashley</v>
      </c>
      <c r="E19" s="85">
        <f>IF(ISBLANK($A19),"",INDEX(holky!$A$1:$F$120,MATCH($A19,holky!$A$1:$A$120,0),3))</f>
        <v>2009</v>
      </c>
      <c r="F19" s="85" t="str">
        <f>IF(ISBLANK($A19),"",INDEX(holky!$A$1:$F$120,MATCH($A19,holky!$A$1:$A$120,0),4))</f>
        <v>U13</v>
      </c>
      <c r="G19" s="84" t="str">
        <f>IF(ISBLANK($A19),"",INDEX(holky!$A$1:$F$120,MATCH($A19,holky!$A$1:$A$120,0),5))</f>
        <v>Trutnov Loko</v>
      </c>
      <c r="H19" s="87" t="str">
        <f>IF(ISBLANK($A19),"",INDEX(holky!$A$1:$F$120,MATCH($A19,holky!$A$1:$A$120,0),6))</f>
        <v>HK</v>
      </c>
      <c r="I19" s="30"/>
      <c r="J19" s="21"/>
      <c r="K19" s="21"/>
      <c r="L19" s="21"/>
      <c r="M19" s="21"/>
      <c r="N19" s="52"/>
      <c r="O19" s="30"/>
      <c r="P19" s="31">
        <f t="shared" si="0"/>
        <v>0</v>
      </c>
    </row>
    <row r="20" spans="1:20" s="33" customFormat="1" ht="15.6" x14ac:dyDescent="0.3">
      <c r="A20" s="33">
        <v>76647</v>
      </c>
      <c r="B20" s="19" t="s">
        <v>338</v>
      </c>
      <c r="C20" s="20"/>
      <c r="D20" s="84" t="str">
        <f>IF(ISBLANK($A20),"",INDEX(holky!$A$1:$F$120,MATCH($A20,holky!$A$1:$A$120,0),2))</f>
        <v>Jedličková Hana</v>
      </c>
      <c r="E20" s="85">
        <f>IF(ISBLANK($A20),"",INDEX(holky!$A$1:$F$120,MATCH($A20,holky!$A$1:$A$120,0),3))</f>
        <v>2011</v>
      </c>
      <c r="F20" s="85" t="str">
        <f>IF(ISBLANK($A20),"",INDEX(holky!$A$1:$F$120,MATCH($A20,holky!$A$1:$A$120,0),4))</f>
        <v>U11</v>
      </c>
      <c r="G20" s="84" t="str">
        <f>IF(ISBLANK($A20),"",INDEX(holky!$A$1:$F$120,MATCH($A20,holky!$A$1:$A$120,0),5))</f>
        <v>Josefov Sokol</v>
      </c>
      <c r="H20" s="87" t="str">
        <f>IF(ISBLANK($A20),"",INDEX(holky!$A$1:$F$120,MATCH($A20,holky!$A$1:$A$120,0),6))</f>
        <v>HK</v>
      </c>
      <c r="I20" s="30"/>
      <c r="J20" s="21"/>
      <c r="K20" s="21"/>
      <c r="L20" s="21"/>
      <c r="M20" s="21"/>
      <c r="N20" s="52"/>
      <c r="O20" s="30"/>
      <c r="P20" s="31">
        <f t="shared" si="0"/>
        <v>0</v>
      </c>
    </row>
    <row r="21" spans="1:20" s="33" customFormat="1" ht="15.6" x14ac:dyDescent="0.3">
      <c r="A21" s="33">
        <v>73570</v>
      </c>
      <c r="B21" s="19" t="s">
        <v>338</v>
      </c>
      <c r="C21" s="20"/>
      <c r="D21" s="84" t="str">
        <f>IF(ISBLANK($A21),"",INDEX(holky!$A$1:$F$120,MATCH($A21,holky!$A$1:$A$120,0),2))</f>
        <v>Jiroušová Klára</v>
      </c>
      <c r="E21" s="85">
        <f>IF(ISBLANK($A21),"",INDEX(holky!$A$1:$F$120,MATCH($A21,holky!$A$1:$A$120,0),3))</f>
        <v>2010</v>
      </c>
      <c r="F21" s="85" t="str">
        <f>IF(ISBLANK($A21),"",INDEX(holky!$A$1:$F$120,MATCH($A21,holky!$A$1:$A$120,0),4))</f>
        <v>U13</v>
      </c>
      <c r="G21" s="84" t="str">
        <f>IF(ISBLANK($A21),"",INDEX(holky!$A$1:$F$120,MATCH($A21,holky!$A$1:$A$120,0),5))</f>
        <v>Jaroměř Jiskra</v>
      </c>
      <c r="H21" s="87" t="str">
        <f>IF(ISBLANK($A21),"",INDEX(holky!$A$1:$F$120,MATCH($A21,holky!$A$1:$A$120,0),6))</f>
        <v>HK</v>
      </c>
      <c r="I21" s="30"/>
      <c r="J21" s="21"/>
      <c r="K21" s="21"/>
      <c r="L21" s="21"/>
      <c r="M21" s="21"/>
      <c r="N21" s="52"/>
      <c r="O21" s="30"/>
      <c r="P21" s="31">
        <f t="shared" si="0"/>
        <v>0</v>
      </c>
    </row>
    <row r="22" spans="1:20" s="33" customFormat="1" ht="15.6" x14ac:dyDescent="0.3">
      <c r="A22" s="33">
        <v>73575</v>
      </c>
      <c r="B22" s="19" t="s">
        <v>338</v>
      </c>
      <c r="C22" s="20"/>
      <c r="D22" s="84" t="str">
        <f>IF(ISBLANK($A22),"",INDEX(holky!$A$1:$F$120,MATCH($A22,holky!$A$1:$A$120,0),2))</f>
        <v xml:space="preserve">Palusková Kristýna </v>
      </c>
      <c r="E22" s="85">
        <f>IF(ISBLANK($A22),"",INDEX(holky!$A$1:$F$120,MATCH($A22,holky!$A$1:$A$120,0),3))</f>
        <v>2011</v>
      </c>
      <c r="F22" s="85" t="str">
        <f>IF(ISBLANK($A22),"",INDEX(holky!$A$1:$F$120,MATCH($A22,holky!$A$1:$A$120,0),4))</f>
        <v>U11</v>
      </c>
      <c r="G22" s="84" t="str">
        <f>IF(ISBLANK($A22),"",INDEX(holky!$A$1:$F$120,MATCH($A22,holky!$A$1:$A$120,0),5))</f>
        <v>Jaroměř Jiskra</v>
      </c>
      <c r="H22" s="87" t="str">
        <f>IF(ISBLANK($A22),"",INDEX(holky!$A$1:$F$120,MATCH($A22,holky!$A$1:$A$120,0),6))</f>
        <v>HK</v>
      </c>
      <c r="I22" s="30"/>
      <c r="J22" s="21"/>
      <c r="K22" s="21"/>
      <c r="L22" s="21"/>
      <c r="M22" s="21"/>
      <c r="N22" s="52"/>
      <c r="O22" s="30"/>
      <c r="P22" s="31">
        <f t="shared" si="0"/>
        <v>0</v>
      </c>
    </row>
    <row r="23" spans="1:20" s="33" customFormat="1" ht="15.6" x14ac:dyDescent="0.3">
      <c r="A23" s="33">
        <v>75961</v>
      </c>
      <c r="B23" s="19" t="s">
        <v>338</v>
      </c>
      <c r="C23" s="20"/>
      <c r="D23" s="84" t="str">
        <f>IF(ISBLANK($A23),"",INDEX(holky!$A$1:$F$120,MATCH($A23,holky!$A$1:$A$120,0),2))</f>
        <v>Procházková Kateřina</v>
      </c>
      <c r="E23" s="85">
        <f>IF(ISBLANK($A23),"",INDEX(holky!$A$1:$F$120,MATCH($A23,holky!$A$1:$A$120,0),3))</f>
        <v>2009</v>
      </c>
      <c r="F23" s="85" t="str">
        <f>IF(ISBLANK($A23),"",INDEX(holky!$A$1:$F$120,MATCH($A23,holky!$A$1:$A$120,0),4))</f>
        <v>U13</v>
      </c>
      <c r="G23" s="84" t="str">
        <f>IF(ISBLANK($A23),"",INDEX(holky!$A$1:$F$120,MATCH($A23,holky!$A$1:$A$120,0),5))</f>
        <v>TJ Sokol PP H. Králové 2</v>
      </c>
      <c r="H23" s="87" t="str">
        <f>IF(ISBLANK($A23),"",INDEX(holky!$A$1:$F$120,MATCH($A23,holky!$A$1:$A$120,0),6))</f>
        <v>HK</v>
      </c>
      <c r="I23" s="30"/>
      <c r="J23" s="21"/>
      <c r="K23" s="21"/>
      <c r="L23" s="21"/>
      <c r="M23" s="21"/>
      <c r="N23" s="31"/>
      <c r="O23" s="30"/>
      <c r="P23" s="31">
        <f t="shared" ref="P23" si="1">SUM(I23:N23)-O23</f>
        <v>0</v>
      </c>
      <c r="R23" s="62"/>
      <c r="S23" s="62"/>
      <c r="T23" s="63"/>
    </row>
    <row r="27" spans="1:20" ht="15.6" x14ac:dyDescent="0.3">
      <c r="B27" s="49"/>
      <c r="C27" s="49"/>
      <c r="D27" s="64"/>
      <c r="E27" s="49"/>
      <c r="F27" s="49"/>
      <c r="G27" s="64"/>
      <c r="I27" s="49"/>
      <c r="J27" s="49"/>
      <c r="K27" s="49"/>
      <c r="L27" s="49"/>
      <c r="M27" s="49"/>
      <c r="N27" s="49"/>
      <c r="O27" s="49"/>
      <c r="P27" s="49"/>
    </row>
    <row r="28" spans="1:20" ht="15.6" x14ac:dyDescent="0.3">
      <c r="D28" s="64"/>
      <c r="E28" s="49"/>
      <c r="F28" s="49"/>
    </row>
    <row r="29" spans="1:20" ht="15.6" x14ac:dyDescent="0.3">
      <c r="D29" s="104"/>
      <c r="E29" s="104"/>
      <c r="F29" s="90"/>
    </row>
    <row r="30" spans="1:20" ht="15.6" x14ac:dyDescent="0.3">
      <c r="D30" s="104"/>
      <c r="E30" s="104"/>
      <c r="F30" s="90"/>
    </row>
  </sheetData>
  <sheetProtection autoFilter="0"/>
  <autoFilter ref="B3:H4"/>
  <sortState ref="C5:P32">
    <sortCondition descending="1" ref="P5:P32"/>
    <sortCondition descending="1" ref="O5:O32"/>
  </sortState>
  <mergeCells count="14">
    <mergeCell ref="F3:F4"/>
    <mergeCell ref="D1:F2"/>
    <mergeCell ref="G1:K2"/>
    <mergeCell ref="B1:C2"/>
    <mergeCell ref="L1:P2"/>
    <mergeCell ref="O3:O4"/>
    <mergeCell ref="P3:P4"/>
    <mergeCell ref="H3:H4"/>
    <mergeCell ref="G3:G4"/>
    <mergeCell ref="D30:E30"/>
    <mergeCell ref="B3:B4"/>
    <mergeCell ref="D3:D4"/>
    <mergeCell ref="E3:E4"/>
    <mergeCell ref="D29:E29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zoomScale="85" zoomScaleNormal="100" workbookViewId="0">
      <selection activeCell="E26" sqref="E26"/>
    </sheetView>
  </sheetViews>
  <sheetFormatPr defaultColWidth="9.109375" defaultRowHeight="14.4" x14ac:dyDescent="0.3"/>
  <cols>
    <col min="1" max="1" width="7" style="9" customWidth="1"/>
    <col min="2" max="2" width="7.6640625" style="34" customWidth="1"/>
    <col min="3" max="3" width="6.77734375" style="34" bestFit="1" customWidth="1"/>
    <col min="4" max="4" width="17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4" width="12.109375" style="9" customWidth="1"/>
    <col min="15" max="15" width="12.109375" style="77" customWidth="1"/>
    <col min="16" max="16" width="12.109375" style="9" customWidth="1"/>
    <col min="17" max="16384" width="9.109375" style="9"/>
  </cols>
  <sheetData>
    <row r="1" spans="1:28" ht="20.25" customHeight="1" x14ac:dyDescent="0.3">
      <c r="B1" s="100" t="s">
        <v>326</v>
      </c>
      <c r="C1" s="100"/>
      <c r="D1" s="100" t="s">
        <v>193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28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28" ht="15.6" x14ac:dyDescent="0.3">
      <c r="B3" s="119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/>
      <c r="J3" s="12"/>
      <c r="K3" s="12"/>
      <c r="L3" s="12"/>
      <c r="M3" s="13"/>
      <c r="N3" s="51"/>
      <c r="O3" s="123" t="s">
        <v>18</v>
      </c>
      <c r="P3" s="105" t="s">
        <v>19</v>
      </c>
    </row>
    <row r="4" spans="1:28" x14ac:dyDescent="0.3">
      <c r="B4" s="120"/>
      <c r="C4" s="15" t="s">
        <v>140</v>
      </c>
      <c r="D4" s="99"/>
      <c r="E4" s="99"/>
      <c r="F4" s="99"/>
      <c r="G4" s="99"/>
      <c r="H4" s="97"/>
      <c r="I4" s="16"/>
      <c r="J4" s="17"/>
      <c r="K4" s="17"/>
      <c r="L4" s="17"/>
      <c r="M4" s="17"/>
      <c r="N4" s="18"/>
      <c r="O4" s="124"/>
      <c r="P4" s="106"/>
    </row>
    <row r="5" spans="1:28" s="33" customFormat="1" ht="15.6" x14ac:dyDescent="0.3">
      <c r="A5" s="33">
        <v>71386</v>
      </c>
      <c r="B5" s="66" t="s">
        <v>3</v>
      </c>
      <c r="C5" s="20"/>
      <c r="D5" s="84" t="str">
        <f>IF(ISBLANK($A5),"",INDEX(kluci!$A$1:$F$300,MATCH($A5,kluci!$A$1:$A$300,0),2))</f>
        <v>Matuška Tomáš</v>
      </c>
      <c r="E5" s="85">
        <f>IF(ISBLANK($A5),"",INDEX(kluci!$A$1:$F$300,MATCH($A5,kluci!$A$1:$A$300,0),3))</f>
        <v>2012</v>
      </c>
      <c r="F5" s="85" t="str">
        <f>IF(ISBLANK($A5),"",INDEX(kluci!$A$1:$F$300,MATCH($A5,kluci!$A$1:$A$300,0),4))</f>
        <v>U11</v>
      </c>
      <c r="G5" s="84" t="str">
        <f>IF(ISBLANK($A5),"",INDEX(kluci!$A$1:$F$300,MATCH($A5,kluci!$A$1:$A$300,0),5))</f>
        <v>Hostinné Tatran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3"/>
      <c r="N5" s="24"/>
      <c r="O5" s="22"/>
      <c r="P5" s="27">
        <f t="shared" ref="P5:P10" si="0">SUM(I5:N5)-O5</f>
        <v>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/>
      <c r="D6" s="84" t="str">
        <f>IF(ISBLANK($A6),"",INDEX(kluci!$A$1:$F$300,MATCH($A6,kluci!$A$1:$A$300,0),2))</f>
        <v>Skákal Daniel</v>
      </c>
      <c r="E6" s="85">
        <f>IF(ISBLANK($A6),"",INDEX(kluci!$A$1:$F$300,MATCH($A6,kluci!$A$1:$A$300,0),3))</f>
        <v>2011</v>
      </c>
      <c r="F6" s="85" t="str">
        <f>IF(ISBLANK($A6),"",INDEX(kluci!$A$1:$F$300,MATCH($A6,kluci!$A$1:$A$300,0),4))</f>
        <v>U11</v>
      </c>
      <c r="G6" s="84" t="str">
        <f>IF(ISBLANK($A6),"",INDEX(kluci!$A$1:$F$300,MATCH($A6,kluci!$A$1:$A$300,0),5))</f>
        <v>DTJ Hradec Králové</v>
      </c>
      <c r="H6" s="86" t="str">
        <f>IF(ISBLANK($A6),"",INDEX(kluci!$A$1:$F$300,MATCH($A6,kluci!$A$1:$A$300,0),6))</f>
        <v>HK</v>
      </c>
      <c r="I6" s="22"/>
      <c r="J6" s="23"/>
      <c r="K6" s="23"/>
      <c r="L6" s="23"/>
      <c r="M6" s="23"/>
      <c r="N6" s="24"/>
      <c r="O6" s="22"/>
      <c r="P6" s="27">
        <f t="shared" si="0"/>
        <v>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78263</v>
      </c>
      <c r="B7" s="66" t="s">
        <v>132</v>
      </c>
      <c r="C7" s="20"/>
      <c r="D7" s="84" t="str">
        <f>IF(ISBLANK($A7),"",INDEX(kluci!$A$1:$F$300,MATCH($A7,kluci!$A$1:$A$300,0),2))</f>
        <v>Čermák Filip</v>
      </c>
      <c r="E7" s="85">
        <f>IF(ISBLANK($A7),"",INDEX(kluci!$A$1:$F$300,MATCH($A7,kluci!$A$1:$A$300,0),3))</f>
        <v>2011</v>
      </c>
      <c r="F7" s="85" t="str">
        <f>IF(ISBLANK($A7),"",INDEX(kluci!$A$1:$F$300,MATCH($A7,kluci!$A$1:$A$300,0),4))</f>
        <v>U11</v>
      </c>
      <c r="G7" s="84" t="str">
        <f>IF(ISBLANK($A7),"",INDEX(kluci!$A$1:$F$300,MATCH($A7,kluci!$A$1:$A$300,0),5))</f>
        <v>Dobré SK</v>
      </c>
      <c r="H7" s="86" t="str">
        <f>IF(ISBLANK($A7),"",INDEX(kluci!$A$1:$F$300,MATCH($A7,kluci!$A$1:$A$300,0),6))</f>
        <v>HK</v>
      </c>
      <c r="I7" s="22"/>
      <c r="J7" s="23"/>
      <c r="K7" s="23"/>
      <c r="L7" s="23"/>
      <c r="M7" s="23"/>
      <c r="N7" s="24"/>
      <c r="O7" s="22"/>
      <c r="P7" s="27">
        <f t="shared" si="0"/>
        <v>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71094</v>
      </c>
      <c r="B8" s="66" t="s">
        <v>133</v>
      </c>
      <c r="C8" s="20"/>
      <c r="D8" s="84" t="str">
        <f>IF(ISBLANK($A8),"",INDEX(kluci!$A$1:$F$300,MATCH($A8,kluci!$A$1:$A$300,0),2))</f>
        <v>Gorol Adam</v>
      </c>
      <c r="E8" s="85">
        <f>IF(ISBLANK($A8),"",INDEX(kluci!$A$1:$F$300,MATCH($A8,kluci!$A$1:$A$300,0),3))</f>
        <v>2012</v>
      </c>
      <c r="F8" s="85" t="str">
        <f>IF(ISBLANK($A8),"",INDEX(kluci!$A$1:$F$300,MATCH($A8,kluci!$A$1:$A$300,0),4))</f>
        <v>U11</v>
      </c>
      <c r="G8" s="84" t="str">
        <f>IF(ISBLANK($A8),"",INDEX(kluci!$A$1:$F$300,MATCH($A8,kluci!$A$1:$A$300,0),5))</f>
        <v xml:space="preserve">Josefov Sokol </v>
      </c>
      <c r="H8" s="86" t="str">
        <f>IF(ISBLANK($A8),"",INDEX(kluci!$A$1:$F$300,MATCH($A8,kluci!$A$1:$A$300,0),6))</f>
        <v>HK</v>
      </c>
      <c r="I8" s="22"/>
      <c r="J8" s="23"/>
      <c r="K8" s="23"/>
      <c r="L8" s="23"/>
      <c r="M8" s="23"/>
      <c r="N8" s="24"/>
      <c r="O8" s="22"/>
      <c r="P8" s="27">
        <f t="shared" si="0"/>
        <v>0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73922</v>
      </c>
      <c r="B9" s="66" t="s">
        <v>130</v>
      </c>
      <c r="C9" s="20"/>
      <c r="D9" s="84" t="str">
        <f>IF(ISBLANK($A9),"",INDEX(kluci!$A$1:$F$300,MATCH($A9,kluci!$A$1:$A$300,0),2))</f>
        <v>Gazárek Radim</v>
      </c>
      <c r="E9" s="85">
        <f>IF(ISBLANK($A9),"",INDEX(kluci!$A$1:$F$300,MATCH($A9,kluci!$A$1:$A$300,0),3))</f>
        <v>2011</v>
      </c>
      <c r="F9" s="85" t="str">
        <f>IF(ISBLANK($A9),"",INDEX(kluci!$A$1:$F$300,MATCH($A9,kluci!$A$1:$A$300,0),4))</f>
        <v>U11</v>
      </c>
      <c r="G9" s="84" t="str">
        <f>IF(ISBLANK($A9),"",INDEX(kluci!$A$1:$F$300,MATCH($A9,kluci!$A$1:$A$300,0),5))</f>
        <v>Hostinné Tatran</v>
      </c>
      <c r="H9" s="86" t="str">
        <f>IF(ISBLANK($A9),"",INDEX(kluci!$A$1:$F$300,MATCH($A9,kluci!$A$1:$A$300,0),6))</f>
        <v>HK</v>
      </c>
      <c r="I9" s="70"/>
      <c r="J9" s="71"/>
      <c r="K9" s="72"/>
      <c r="L9" s="71"/>
      <c r="M9" s="73"/>
      <c r="N9" s="74"/>
      <c r="O9" s="75"/>
      <c r="P9" s="27">
        <f t="shared" si="0"/>
        <v>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77007</v>
      </c>
      <c r="B10" s="66" t="s">
        <v>131</v>
      </c>
      <c r="C10" s="20"/>
      <c r="D10" s="84" t="str">
        <f>IF(ISBLANK($A10),"",INDEX(kluci!$A$1:$F$300,MATCH($A10,kluci!$A$1:$A$300,0),2))</f>
        <v>Šmika Hugo</v>
      </c>
      <c r="E10" s="85">
        <f>IF(ISBLANK($A10),"",INDEX(kluci!$A$1:$F$300,MATCH($A10,kluci!$A$1:$A$300,0),3))</f>
        <v>2011</v>
      </c>
      <c r="F10" s="85" t="str">
        <f>IF(ISBLANK($A10),"",INDEX(kluci!$A$1:$F$300,MATCH($A10,kluci!$A$1:$A$300,0),4))</f>
        <v>U11</v>
      </c>
      <c r="G10" s="84" t="str">
        <f>IF(ISBLANK($A10),"",INDEX(kluci!$A$1:$F$300,MATCH($A10,kluci!$A$1:$A$300,0),5))</f>
        <v>Hostinné Tatran</v>
      </c>
      <c r="H10" s="86" t="str">
        <f>IF(ISBLANK($A10),"",INDEX(kluci!$A$1:$F$300,MATCH($A10,kluci!$A$1:$A$300,0),6))</f>
        <v>HK</v>
      </c>
      <c r="I10" s="22"/>
      <c r="J10" s="23"/>
      <c r="K10" s="23"/>
      <c r="L10" s="23"/>
      <c r="M10" s="23"/>
      <c r="N10" s="24"/>
      <c r="O10" s="22"/>
      <c r="P10" s="27">
        <f t="shared" si="0"/>
        <v>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76469</v>
      </c>
      <c r="B11" s="66" t="s">
        <v>14</v>
      </c>
      <c r="C11" s="20"/>
      <c r="D11" s="84" t="str">
        <f>IF(ISBLANK($A11),"",INDEX(kluci!$A$1:$F$300,MATCH($A11,kluci!$A$1:$A$300,0),2))</f>
        <v>Smutný Matouš</v>
      </c>
      <c r="E11" s="85">
        <f>IF(ISBLANK($A11),"",INDEX(kluci!$A$1:$F$300,MATCH($A11,kluci!$A$1:$A$300,0),3))</f>
        <v>2012</v>
      </c>
      <c r="F11" s="85" t="str">
        <f>IF(ISBLANK($A11),"",INDEX(kluci!$A$1:$F$300,MATCH($A11,kluci!$A$1:$A$300,0),4))</f>
        <v>U11</v>
      </c>
      <c r="G11" s="84" t="str">
        <f>IF(ISBLANK($A11),"",INDEX(kluci!$A$1:$F$300,MATCH($A11,kluci!$A$1:$A$300,0),5))</f>
        <v>Chrast</v>
      </c>
      <c r="H11" s="86" t="str">
        <f>IF(ISBLANK($A11),"",INDEX(kluci!$A$1:$F$300,MATCH($A11,kluci!$A$1:$A$300,0),6))</f>
        <v>PA</v>
      </c>
      <c r="I11" s="22"/>
      <c r="J11" s="23"/>
      <c r="K11" s="23"/>
      <c r="L11" s="23"/>
      <c r="M11" s="23"/>
      <c r="N11" s="24"/>
      <c r="O11" s="22"/>
      <c r="P11" s="27">
        <f t="shared" ref="P11:P19" si="1">SUM(I11:N11)-O11</f>
        <v>0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33">
        <v>78902</v>
      </c>
      <c r="B12" s="66" t="s">
        <v>334</v>
      </c>
      <c r="C12" s="20"/>
      <c r="D12" s="84" t="str">
        <f>IF(ISBLANK($A12),"",INDEX(kluci!$A$1:$F$300,MATCH($A12,kluci!$A$1:$A$300,0),2))</f>
        <v>Dolan Kryštof</v>
      </c>
      <c r="E12" s="85">
        <f>IF(ISBLANK($A12),"",INDEX(kluci!$A$1:$F$300,MATCH($A12,kluci!$A$1:$A$300,0),3))</f>
        <v>2011</v>
      </c>
      <c r="F12" s="85" t="str">
        <f>IF(ISBLANK($A12),"",INDEX(kluci!$A$1:$F$300,MATCH($A12,kluci!$A$1:$A$300,0),4))</f>
        <v>U11</v>
      </c>
      <c r="G12" s="84" t="str">
        <f>IF(ISBLANK($A12),"",INDEX(kluci!$A$1:$F$300,MATCH($A12,kluci!$A$1:$A$300,0),5))</f>
        <v>Chrudim Sokol</v>
      </c>
      <c r="H12" s="86" t="str">
        <f>IF(ISBLANK($A12),"",INDEX(kluci!$A$1:$F$300,MATCH($A12,kluci!$A$1:$A$300,0),6))</f>
        <v>PA</v>
      </c>
      <c r="I12" s="70"/>
      <c r="J12" s="71"/>
      <c r="K12" s="72"/>
      <c r="L12" s="71"/>
      <c r="M12" s="73"/>
      <c r="N12" s="74"/>
      <c r="O12" s="75"/>
      <c r="P12" s="27">
        <f t="shared" si="1"/>
        <v>0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33">
        <v>78283</v>
      </c>
      <c r="B13" s="66" t="s">
        <v>334</v>
      </c>
      <c r="C13" s="20"/>
      <c r="D13" s="84" t="str">
        <f>IF(ISBLANK($A13),"",INDEX(kluci!$A$1:$F$300,MATCH($A13,kluci!$A$1:$A$300,0),2))</f>
        <v>Palán Jan</v>
      </c>
      <c r="E13" s="85">
        <f>IF(ISBLANK($A13),"",INDEX(kluci!$A$1:$F$300,MATCH($A13,kluci!$A$1:$A$300,0),3))</f>
        <v>2012</v>
      </c>
      <c r="F13" s="85" t="str">
        <f>IF(ISBLANK($A13),"",INDEX(kluci!$A$1:$F$300,MATCH($A13,kluci!$A$1:$A$300,0),4))</f>
        <v>U11</v>
      </c>
      <c r="G13" s="84" t="str">
        <f>IF(ISBLANK($A13),"",INDEX(kluci!$A$1:$F$300,MATCH($A13,kluci!$A$1:$A$300,0),5))</f>
        <v>Dobré SK</v>
      </c>
      <c r="H13" s="86" t="str">
        <f>IF(ISBLANK($A13),"",INDEX(kluci!$A$1:$F$300,MATCH($A13,kluci!$A$1:$A$300,0),6))</f>
        <v>HK</v>
      </c>
      <c r="I13" s="70"/>
      <c r="J13" s="71"/>
      <c r="K13" s="72"/>
      <c r="L13" s="71"/>
      <c r="M13" s="73"/>
      <c r="N13" s="74"/>
      <c r="O13" s="75"/>
      <c r="P13" s="27">
        <f t="shared" si="1"/>
        <v>0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33">
        <v>76648</v>
      </c>
      <c r="B14" s="66" t="s">
        <v>195</v>
      </c>
      <c r="C14" s="20"/>
      <c r="D14" s="84" t="str">
        <f>IF(ISBLANK($A14),"",INDEX(kluci!$A$1:$F$300,MATCH($A14,kluci!$A$1:$A$300,0),2))</f>
        <v>Jirka Tomáš</v>
      </c>
      <c r="E14" s="85">
        <f>IF(ISBLANK($A14),"",INDEX(kluci!$A$1:$F$300,MATCH($A14,kluci!$A$1:$A$300,0),3))</f>
        <v>2011</v>
      </c>
      <c r="F14" s="85" t="str">
        <f>IF(ISBLANK($A14),"",INDEX(kluci!$A$1:$F$300,MATCH($A14,kluci!$A$1:$A$300,0),4))</f>
        <v>U11</v>
      </c>
      <c r="G14" s="84" t="str">
        <f>IF(ISBLANK($A14),"",INDEX(kluci!$A$1:$F$300,MATCH($A14,kluci!$A$1:$A$300,0),5))</f>
        <v xml:space="preserve">Josefov Sokol </v>
      </c>
      <c r="H14" s="86" t="str">
        <f>IF(ISBLANK($A14),"",INDEX(kluci!$A$1:$F$300,MATCH($A14,kluci!$A$1:$A$300,0),6))</f>
        <v>HK</v>
      </c>
      <c r="I14" s="70"/>
      <c r="J14" s="71"/>
      <c r="K14" s="72"/>
      <c r="L14" s="71"/>
      <c r="M14" s="73"/>
      <c r="N14" s="74"/>
      <c r="O14" s="75"/>
      <c r="P14" s="27">
        <f t="shared" si="1"/>
        <v>0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33">
        <v>77514</v>
      </c>
      <c r="B15" s="66" t="s">
        <v>195</v>
      </c>
      <c r="C15" s="20"/>
      <c r="D15" s="84" t="str">
        <f>IF(ISBLANK($A15),"",INDEX(kluci!$A$1:$F$300,MATCH($A15,kluci!$A$1:$A$300,0),2))</f>
        <v>Skřivan Tobiáš</v>
      </c>
      <c r="E15" s="85">
        <f>IF(ISBLANK($A15),"",INDEX(kluci!$A$1:$F$300,MATCH($A15,kluci!$A$1:$A$300,0),3))</f>
        <v>2011</v>
      </c>
      <c r="F15" s="85" t="str">
        <f>IF(ISBLANK($A15),"",INDEX(kluci!$A$1:$F$300,MATCH($A15,kluci!$A$1:$A$300,0),4))</f>
        <v>U11</v>
      </c>
      <c r="G15" s="84" t="str">
        <f>IF(ISBLANK($A15),"",INDEX(kluci!$A$1:$F$300,MATCH($A15,kluci!$A$1:$A$300,0),5))</f>
        <v>Chlumec nad Cidlinou</v>
      </c>
      <c r="H15" s="86" t="str">
        <f>IF(ISBLANK($A15),"",INDEX(kluci!$A$1:$F$300,MATCH($A15,kluci!$A$1:$A$300,0),6))</f>
        <v>HK</v>
      </c>
      <c r="I15" s="70"/>
      <c r="J15" s="71"/>
      <c r="K15" s="72"/>
      <c r="L15" s="71"/>
      <c r="M15" s="73"/>
      <c r="N15" s="74"/>
      <c r="O15" s="75"/>
      <c r="P15" s="27">
        <f t="shared" si="1"/>
        <v>0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33">
        <v>73675</v>
      </c>
      <c r="B16" s="66" t="s">
        <v>335</v>
      </c>
      <c r="C16" s="20"/>
      <c r="D16" s="84" t="str">
        <f>IF(ISBLANK($A16),"",INDEX(kluci!$A$1:$F$300,MATCH($A16,kluci!$A$1:$A$300,0),2))</f>
        <v>Hadinec David</v>
      </c>
      <c r="E16" s="85">
        <f>IF(ISBLANK($A16),"",INDEX(kluci!$A$1:$F$300,MATCH($A16,kluci!$A$1:$A$300,0),3))</f>
        <v>2011</v>
      </c>
      <c r="F16" s="85" t="str">
        <f>IF(ISBLANK($A16),"",INDEX(kluci!$A$1:$F$300,MATCH($A16,kluci!$A$1:$A$300,0),4))</f>
        <v>U11</v>
      </c>
      <c r="G16" s="84" t="str">
        <f>IF(ISBLANK($A16),"",INDEX(kluci!$A$1:$F$300,MATCH($A16,kluci!$A$1:$A$300,0),5))</f>
        <v xml:space="preserve">Josefov Sokol 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3"/>
      <c r="N16" s="24"/>
      <c r="O16" s="22"/>
      <c r="P16" s="27">
        <f t="shared" si="1"/>
        <v>0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33">
        <v>75338</v>
      </c>
      <c r="B17" s="66" t="s">
        <v>335</v>
      </c>
      <c r="C17" s="20"/>
      <c r="D17" s="84" t="str">
        <f>IF(ISBLANK($A17),"",INDEX(kluci!$A$1:$F$300,MATCH($A17,kluci!$A$1:$A$300,0),2))</f>
        <v>Krista Pavel</v>
      </c>
      <c r="E17" s="85">
        <f>IF(ISBLANK($A17),"",INDEX(kluci!$A$1:$F$300,MATCH($A17,kluci!$A$1:$A$300,0),3))</f>
        <v>2012</v>
      </c>
      <c r="F17" s="85" t="str">
        <f>IF(ISBLANK($A17),"",INDEX(kluci!$A$1:$F$300,MATCH($A17,kluci!$A$1:$A$300,0),4))</f>
        <v>U11</v>
      </c>
      <c r="G17" s="84" t="str">
        <f>IF(ISBLANK($A17),"",INDEX(kluci!$A$1:$F$300,MATCH($A17,kluci!$A$1:$A$300,0),5))</f>
        <v xml:space="preserve">Josefov Sokol </v>
      </c>
      <c r="H17" s="86" t="str">
        <f>IF(ISBLANK($A17),"",INDEX(kluci!$A$1:$F$300,MATCH($A17,kluci!$A$1:$A$300,0),6))</f>
        <v>HK</v>
      </c>
      <c r="I17" s="70"/>
      <c r="J17" s="71"/>
      <c r="K17" s="72"/>
      <c r="L17" s="71"/>
      <c r="M17" s="73"/>
      <c r="N17" s="74"/>
      <c r="O17" s="75"/>
      <c r="P17" s="27">
        <f t="shared" si="1"/>
        <v>0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33">
        <v>78197</v>
      </c>
      <c r="B18" s="66" t="s">
        <v>335</v>
      </c>
      <c r="C18" s="20"/>
      <c r="D18" s="84" t="str">
        <f>IF(ISBLANK($A18),"",INDEX(kluci!$A$1:$F$300,MATCH($A18,kluci!$A$1:$A$300,0),2))</f>
        <v>Kavalír Adam</v>
      </c>
      <c r="E18" s="85">
        <f>IF(ISBLANK($A18),"",INDEX(kluci!$A$1:$F$300,MATCH($A18,kluci!$A$1:$A$300,0),3))</f>
        <v>2011</v>
      </c>
      <c r="F18" s="85" t="str">
        <f>IF(ISBLANK($A18),"",INDEX(kluci!$A$1:$F$300,MATCH($A18,kluci!$A$1:$A$300,0),4))</f>
        <v>U11</v>
      </c>
      <c r="G18" s="84" t="str">
        <f>IF(ISBLANK($A18),"",INDEX(kluci!$A$1:$F$300,MATCH($A18,kluci!$A$1:$A$300,0),5))</f>
        <v>Chlumec nad Cidlinou</v>
      </c>
      <c r="H18" s="86" t="str">
        <f>IF(ISBLANK($A18),"",INDEX(kluci!$A$1:$F$300,MATCH($A18,kluci!$A$1:$A$300,0),6))</f>
        <v>HK</v>
      </c>
      <c r="I18" s="70"/>
      <c r="J18" s="71"/>
      <c r="K18" s="72"/>
      <c r="L18" s="71"/>
      <c r="M18" s="73"/>
      <c r="N18" s="74"/>
      <c r="O18" s="75"/>
      <c r="P18" s="27">
        <f t="shared" si="1"/>
        <v>0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33">
        <v>76466</v>
      </c>
      <c r="B19" s="66" t="s">
        <v>335</v>
      </c>
      <c r="C19" s="20"/>
      <c r="D19" s="84" t="str">
        <f>IF(ISBLANK($A19),"",INDEX(kluci!$A$1:$F$300,MATCH($A19,kluci!$A$1:$A$300,0),2))</f>
        <v>Jíra Matyáš</v>
      </c>
      <c r="E19" s="85">
        <f>IF(ISBLANK($A19),"",INDEX(kluci!$A$1:$F$300,MATCH($A19,kluci!$A$1:$A$300,0),3))</f>
        <v>2012</v>
      </c>
      <c r="F19" s="85" t="str">
        <f>IF(ISBLANK($A19),"",INDEX(kluci!$A$1:$F$300,MATCH($A19,kluci!$A$1:$A$300,0),4))</f>
        <v>U11</v>
      </c>
      <c r="G19" s="84" t="str">
        <f>IF(ISBLANK($A19),"",INDEX(kluci!$A$1:$F$300,MATCH($A19,kluci!$A$1:$A$300,0),5))</f>
        <v>Chrast</v>
      </c>
      <c r="H19" s="86" t="str">
        <f>IF(ISBLANK($A19),"",INDEX(kluci!$A$1:$F$300,MATCH($A19,kluci!$A$1:$A$300,0),6))</f>
        <v>PA</v>
      </c>
      <c r="I19" s="70"/>
      <c r="J19" s="71"/>
      <c r="K19" s="72"/>
      <c r="L19" s="71"/>
      <c r="M19" s="73"/>
      <c r="N19" s="74"/>
      <c r="O19" s="75"/>
      <c r="P19" s="27">
        <f t="shared" si="1"/>
        <v>0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x14ac:dyDescent="0.3">
      <c r="C20" s="60"/>
      <c r="N20" s="76"/>
    </row>
    <row r="21" spans="1:28" ht="15.6" x14ac:dyDescent="0.3">
      <c r="C21" s="60"/>
      <c r="D21" s="104"/>
      <c r="E21" s="104"/>
      <c r="F21" s="90"/>
      <c r="N21" s="76"/>
    </row>
    <row r="22" spans="1:28" ht="15.6" x14ac:dyDescent="0.3">
      <c r="C22" s="60"/>
      <c r="D22" s="104"/>
      <c r="E22" s="104"/>
      <c r="F22" s="90"/>
      <c r="N22" s="76"/>
    </row>
    <row r="23" spans="1:28" x14ac:dyDescent="0.3">
      <c r="C23" s="60"/>
      <c r="N23" s="76"/>
    </row>
    <row r="24" spans="1:28" x14ac:dyDescent="0.3">
      <c r="C24" s="60"/>
      <c r="N24" s="76"/>
    </row>
    <row r="25" spans="1:28" x14ac:dyDescent="0.3">
      <c r="C25" s="60"/>
      <c r="N25" s="76"/>
    </row>
    <row r="26" spans="1:28" x14ac:dyDescent="0.3">
      <c r="C26" s="60"/>
      <c r="N26" s="76"/>
    </row>
    <row r="27" spans="1:28" x14ac:dyDescent="0.3">
      <c r="C27" s="60"/>
      <c r="N27" s="76"/>
    </row>
    <row r="28" spans="1:28" x14ac:dyDescent="0.3">
      <c r="C28" s="60"/>
    </row>
    <row r="29" spans="1:28" x14ac:dyDescent="0.3">
      <c r="C29" s="60"/>
    </row>
    <row r="30" spans="1:28" x14ac:dyDescent="0.3">
      <c r="C30" s="60"/>
    </row>
    <row r="31" spans="1:28" x14ac:dyDescent="0.3">
      <c r="C31" s="60"/>
    </row>
    <row r="32" spans="1:28" x14ac:dyDescent="0.3">
      <c r="C32" s="60"/>
    </row>
    <row r="33" spans="3:3" x14ac:dyDescent="0.3">
      <c r="C33" s="60"/>
    </row>
    <row r="34" spans="3:3" x14ac:dyDescent="0.3">
      <c r="C34" s="60"/>
    </row>
    <row r="35" spans="3:3" x14ac:dyDescent="0.3">
      <c r="C35" s="60"/>
    </row>
    <row r="36" spans="3:3" x14ac:dyDescent="0.3">
      <c r="C36" s="60"/>
    </row>
    <row r="37" spans="3:3" x14ac:dyDescent="0.3">
      <c r="C37" s="60"/>
    </row>
    <row r="38" spans="3:3" x14ac:dyDescent="0.3">
      <c r="C38" s="60"/>
    </row>
    <row r="39" spans="3:3" x14ac:dyDescent="0.3">
      <c r="C39" s="60"/>
    </row>
    <row r="40" spans="3:3" x14ac:dyDescent="0.3">
      <c r="C40" s="60"/>
    </row>
    <row r="41" spans="3:3" x14ac:dyDescent="0.3">
      <c r="C41" s="60"/>
    </row>
    <row r="42" spans="3:3" x14ac:dyDescent="0.3">
      <c r="C42" s="60"/>
    </row>
    <row r="43" spans="3:3" x14ac:dyDescent="0.3">
      <c r="C43" s="60"/>
    </row>
    <row r="44" spans="3:3" x14ac:dyDescent="0.3">
      <c r="C44" s="60"/>
    </row>
    <row r="45" spans="3:3" x14ac:dyDescent="0.3">
      <c r="C45" s="60"/>
    </row>
    <row r="46" spans="3:3" x14ac:dyDescent="0.3">
      <c r="C46" s="60"/>
    </row>
    <row r="47" spans="3:3" x14ac:dyDescent="0.3">
      <c r="C47" s="60"/>
    </row>
    <row r="48" spans="3:3" ht="15.6" x14ac:dyDescent="0.3">
      <c r="C48" s="49"/>
    </row>
    <row r="49" spans="3:3" ht="15.6" x14ac:dyDescent="0.3">
      <c r="C49" s="49"/>
    </row>
    <row r="50" spans="3:3" ht="15.6" x14ac:dyDescent="0.3">
      <c r="C50" s="49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ht="15.6" x14ac:dyDescent="0.3">
      <c r="C69" s="49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</sheetData>
  <sheetProtection autoFilter="0"/>
  <autoFilter ref="B3:H4"/>
  <sortState ref="C5:P60">
    <sortCondition descending="1" ref="P5:P60"/>
    <sortCondition descending="1" ref="O5:O60"/>
  </sortState>
  <mergeCells count="14">
    <mergeCell ref="D1:F2"/>
    <mergeCell ref="B1:C2"/>
    <mergeCell ref="G1:K2"/>
    <mergeCell ref="L1:P2"/>
    <mergeCell ref="O3:O4"/>
    <mergeCell ref="P3:P4"/>
    <mergeCell ref="H3:H4"/>
    <mergeCell ref="D22:E22"/>
    <mergeCell ref="B3:B4"/>
    <mergeCell ref="D3:D4"/>
    <mergeCell ref="E3:E4"/>
    <mergeCell ref="G3:G4"/>
    <mergeCell ref="D21:E21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workbookViewId="0">
      <selection activeCell="H6" sqref="H6"/>
    </sheetView>
  </sheetViews>
  <sheetFormatPr defaultColWidth="9.109375" defaultRowHeight="14.4" x14ac:dyDescent="0.3"/>
  <cols>
    <col min="1" max="1" width="7" style="9" customWidth="1"/>
    <col min="2" max="2" width="7" style="34" bestFit="1" customWidth="1"/>
    <col min="3" max="3" width="6.77734375" style="34" bestFit="1" customWidth="1"/>
    <col min="4" max="4" width="22.664062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0" t="s">
        <v>326</v>
      </c>
      <c r="C1" s="100"/>
      <c r="D1" s="100" t="s">
        <v>194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s="33" customFormat="1" ht="15.6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/>
      <c r="J3" s="39"/>
      <c r="K3" s="39"/>
      <c r="L3" s="39"/>
      <c r="M3" s="40"/>
      <c r="N3" s="56"/>
      <c r="O3" s="121" t="s">
        <v>18</v>
      </c>
      <c r="P3" s="111" t="s">
        <v>19</v>
      </c>
    </row>
    <row r="4" spans="1:16" s="33" customFormat="1" ht="15.6" x14ac:dyDescent="0.3">
      <c r="B4" s="114"/>
      <c r="C4" s="42" t="s">
        <v>140</v>
      </c>
      <c r="D4" s="116"/>
      <c r="E4" s="116"/>
      <c r="F4" s="116"/>
      <c r="G4" s="116"/>
      <c r="H4" s="118"/>
      <c r="I4" s="43"/>
      <c r="J4" s="44"/>
      <c r="K4" s="44"/>
      <c r="L4" s="44"/>
      <c r="M4" s="44"/>
      <c r="N4" s="45"/>
      <c r="O4" s="122"/>
      <c r="P4" s="112"/>
    </row>
    <row r="5" spans="1:16" s="33" customFormat="1" ht="15.6" x14ac:dyDescent="0.3">
      <c r="A5" s="33">
        <v>74704</v>
      </c>
      <c r="B5" s="19" t="s">
        <v>3</v>
      </c>
      <c r="C5" s="79"/>
      <c r="D5" s="80" t="str">
        <f>IF(ISBLANK($A5),"",INDEX(holky!$A$1:$F$120,MATCH($A5,holky!$A$1:$A$120,0),2))</f>
        <v>Vyskočilová Ester</v>
      </c>
      <c r="E5" s="81">
        <f>IF(ISBLANK($A5),"",INDEX(holky!$A$1:$F$120,MATCH($A5,holky!$A$1:$A$120,0),3))</f>
        <v>2011</v>
      </c>
      <c r="F5" s="81" t="str">
        <f>IF(ISBLANK($A5),"",INDEX(holky!$A$1:$F$120,MATCH($A5,holky!$A$1:$A$120,0),4))</f>
        <v>U11</v>
      </c>
      <c r="G5" s="80" t="str">
        <f>IF(ISBLANK($A5),"",INDEX(holky!$A$1:$F$120,MATCH($A5,holky!$A$1:$A$120,0),5))</f>
        <v>Dobré SK</v>
      </c>
      <c r="H5" s="81" t="str">
        <f>IF(ISBLANK($A5),"",INDEX(holky!$A$1:$F$120,MATCH($A5,holky!$A$1:$A$120,0),6))</f>
        <v>HK</v>
      </c>
      <c r="I5" s="22"/>
      <c r="J5" s="23"/>
      <c r="K5" s="23"/>
      <c r="L5" s="23"/>
      <c r="M5" s="23"/>
      <c r="N5" s="25"/>
      <c r="O5" s="22"/>
      <c r="P5" s="27">
        <f t="shared" ref="P5:P10" si="0">SUM(I5:N5)-O5</f>
        <v>0</v>
      </c>
    </row>
    <row r="6" spans="1:16" s="33" customFormat="1" ht="15.6" x14ac:dyDescent="0.3">
      <c r="A6" s="33">
        <v>73982</v>
      </c>
      <c r="B6" s="19" t="s">
        <v>4</v>
      </c>
      <c r="C6" s="79"/>
      <c r="D6" s="80" t="str">
        <f>IF(ISBLANK($A6),"",INDEX(holky!$A$1:$F$120,MATCH($A6,holky!$A$1:$A$120,0),2))</f>
        <v>Bártová Adéla</v>
      </c>
      <c r="E6" s="81">
        <f>IF(ISBLANK($A6),"",INDEX(holky!$A$1:$F$120,MATCH($A6,holky!$A$1:$A$120,0),3))</f>
        <v>2011</v>
      </c>
      <c r="F6" s="81" t="str">
        <f>IF(ISBLANK($A6),"",INDEX(holky!$A$1:$F$120,MATCH($A6,holky!$A$1:$A$120,0),4))</f>
        <v>U11</v>
      </c>
      <c r="G6" s="80" t="str">
        <f>IF(ISBLANK($A6),"",INDEX(holky!$A$1:$F$120,MATCH($A6,holky!$A$1:$A$120,0),5))</f>
        <v>TJ Sokol PP H. Králové 2</v>
      </c>
      <c r="H6" s="81" t="str">
        <f>IF(ISBLANK($A6),"",INDEX(holky!$A$1:$F$120,MATCH($A6,holky!$A$1:$A$120,0),6))</f>
        <v>HK</v>
      </c>
      <c r="I6" s="22"/>
      <c r="J6" s="23"/>
      <c r="K6" s="23"/>
      <c r="L6" s="23"/>
      <c r="M6" s="23"/>
      <c r="N6" s="25"/>
      <c r="O6" s="22"/>
      <c r="P6" s="27">
        <f t="shared" si="0"/>
        <v>0</v>
      </c>
    </row>
    <row r="7" spans="1:16" s="33" customFormat="1" ht="15.6" x14ac:dyDescent="0.3">
      <c r="A7" s="33">
        <v>76693</v>
      </c>
      <c r="B7" s="19" t="s">
        <v>132</v>
      </c>
      <c r="C7" s="79"/>
      <c r="D7" s="80" t="str">
        <f>IF(ISBLANK($A7),"",INDEX(holky!$A$1:$F$120,MATCH($A7,holky!$A$1:$A$120,0),2))</f>
        <v>Rybková Denisa</v>
      </c>
      <c r="E7" s="81">
        <f>IF(ISBLANK($A7),"",INDEX(holky!$A$1:$F$120,MATCH($A7,holky!$A$1:$A$120,0),3))</f>
        <v>2011</v>
      </c>
      <c r="F7" s="81" t="str">
        <f>IF(ISBLANK($A7),"",INDEX(holky!$A$1:$F$120,MATCH($A7,holky!$A$1:$A$120,0),4))</f>
        <v>U11</v>
      </c>
      <c r="G7" s="80" t="str">
        <f>IF(ISBLANK($A7),"",INDEX(holky!$A$1:$F$120,MATCH($A7,holky!$A$1:$A$120,0),5))</f>
        <v>Česká Třebová</v>
      </c>
      <c r="H7" s="81" t="str">
        <f>IF(ISBLANK($A7),"",INDEX(holky!$A$1:$F$120,MATCH($A7,holky!$A$1:$A$120,0),6))</f>
        <v>PA</v>
      </c>
      <c r="I7" s="22"/>
      <c r="J7" s="23"/>
      <c r="K7" s="23"/>
      <c r="L7" s="23"/>
      <c r="M7" s="23"/>
      <c r="N7" s="25"/>
      <c r="O7" s="22"/>
      <c r="P7" s="27">
        <f t="shared" si="0"/>
        <v>0</v>
      </c>
    </row>
    <row r="8" spans="1:16" s="33" customFormat="1" ht="15.6" x14ac:dyDescent="0.3">
      <c r="A8" s="33">
        <v>76647</v>
      </c>
      <c r="B8" s="93" t="s">
        <v>333</v>
      </c>
      <c r="C8" s="79"/>
      <c r="D8" s="80" t="str">
        <f>IF(ISBLANK($A8),"",INDEX(holky!$A$1:$F$120,MATCH($A8,holky!$A$1:$A$120,0),2))</f>
        <v>Jedličková Hana</v>
      </c>
      <c r="E8" s="81">
        <f>IF(ISBLANK($A8),"",INDEX(holky!$A$1:$F$120,MATCH($A8,holky!$A$1:$A$120,0),3))</f>
        <v>2011</v>
      </c>
      <c r="F8" s="81" t="str">
        <f>IF(ISBLANK($A8),"",INDEX(holky!$A$1:$F$120,MATCH($A8,holky!$A$1:$A$120,0),4))</f>
        <v>U11</v>
      </c>
      <c r="G8" s="80" t="str">
        <f>IF(ISBLANK($A8),"",INDEX(holky!$A$1:$F$120,MATCH($A8,holky!$A$1:$A$120,0),5))</f>
        <v>Josefov Sokol</v>
      </c>
      <c r="H8" s="81" t="str">
        <f>IF(ISBLANK($A8),"",INDEX(holky!$A$1:$F$120,MATCH($A8,holky!$A$1:$A$120,0),6))</f>
        <v>HK</v>
      </c>
      <c r="I8" s="22"/>
      <c r="J8" s="23"/>
      <c r="K8" s="23"/>
      <c r="L8" s="23"/>
      <c r="M8" s="23"/>
      <c r="N8" s="25"/>
      <c r="O8" s="22"/>
      <c r="P8" s="27">
        <f t="shared" si="0"/>
        <v>0</v>
      </c>
    </row>
    <row r="9" spans="1:16" s="33" customFormat="1" ht="15.6" x14ac:dyDescent="0.3">
      <c r="A9" s="33">
        <v>77589</v>
      </c>
      <c r="B9" s="19" t="s">
        <v>333</v>
      </c>
      <c r="C9" s="79"/>
      <c r="D9" s="80" t="str">
        <f>IF(ISBLANK($A9),"",INDEX(holky!$A$1:$F$120,MATCH($A9,holky!$A$1:$A$120,0),2))</f>
        <v>Loudová Eliška</v>
      </c>
      <c r="E9" s="81">
        <f>IF(ISBLANK($A9),"",INDEX(holky!$A$1:$F$120,MATCH($A9,holky!$A$1:$A$120,0),3))</f>
        <v>2011</v>
      </c>
      <c r="F9" s="81" t="str">
        <f>IF(ISBLANK($A9),"",INDEX(holky!$A$1:$F$120,MATCH($A9,holky!$A$1:$A$120,0),4))</f>
        <v>U11</v>
      </c>
      <c r="G9" s="80" t="str">
        <f>IF(ISBLANK($A9),"",INDEX(holky!$A$1:$F$120,MATCH($A9,holky!$A$1:$A$120,0),5))</f>
        <v>Josefov Sokol</v>
      </c>
      <c r="H9" s="81" t="str">
        <f>IF(ISBLANK($A9),"",INDEX(holky!$A$1:$F$120,MATCH($A9,holky!$A$1:$A$120,0),6))</f>
        <v>HK</v>
      </c>
      <c r="I9" s="22"/>
      <c r="J9" s="23"/>
      <c r="K9" s="23"/>
      <c r="L9" s="23"/>
      <c r="M9" s="23"/>
      <c r="N9" s="25"/>
      <c r="O9" s="22"/>
      <c r="P9" s="27">
        <f t="shared" si="0"/>
        <v>0</v>
      </c>
    </row>
    <row r="10" spans="1:16" s="33" customFormat="1" ht="15.6" x14ac:dyDescent="0.3">
      <c r="A10" s="33">
        <v>76468</v>
      </c>
      <c r="B10" s="22" t="s">
        <v>131</v>
      </c>
      <c r="C10" s="79"/>
      <c r="D10" s="82" t="str">
        <f>IF(ISBLANK($A10),"",INDEX(holky!$A$1:$F$120,MATCH($A10,holky!$A$1:$A$120,0),2))</f>
        <v>Mošková Dorota</v>
      </c>
      <c r="E10" s="83">
        <f>IF(ISBLANK($A10),"",INDEX(holky!$A$1:$F$120,MATCH($A10,holky!$A$1:$A$120,0),3))</f>
        <v>2012</v>
      </c>
      <c r="F10" s="83" t="str">
        <f>IF(ISBLANK($A10),"",INDEX(holky!$A$1:$F$120,MATCH($A10,holky!$A$1:$A$120,0),4))</f>
        <v>U11</v>
      </c>
      <c r="G10" s="84" t="str">
        <f>IF(ISBLANK($A10),"",INDEX(holky!$A$1:$F$120,MATCH($A10,holky!$A$1:$A$120,0),5))</f>
        <v>Chrast</v>
      </c>
      <c r="H10" s="81" t="str">
        <f>IF(ISBLANK($A10),"",INDEX(holky!$A$1:$F$120,MATCH($A10,holky!$A$1:$A$120,0),6))</f>
        <v>PA</v>
      </c>
      <c r="I10" s="22"/>
      <c r="J10" s="23"/>
      <c r="K10" s="23"/>
      <c r="L10" s="23"/>
      <c r="M10" s="23"/>
      <c r="N10" s="25"/>
      <c r="O10" s="22"/>
      <c r="P10" s="27">
        <f t="shared" si="0"/>
        <v>0</v>
      </c>
    </row>
    <row r="11" spans="1:16" ht="15.6" x14ac:dyDescent="0.3">
      <c r="C11" s="60"/>
      <c r="D11" s="61"/>
      <c r="E11" s="57"/>
      <c r="F11" s="57"/>
      <c r="G11" s="61"/>
      <c r="H11" s="48"/>
      <c r="I11" s="49"/>
      <c r="J11" s="49"/>
      <c r="K11" s="49"/>
      <c r="L11" s="49"/>
      <c r="M11" s="49"/>
      <c r="N11" s="49"/>
      <c r="O11" s="49"/>
      <c r="P11" s="49"/>
    </row>
    <row r="12" spans="1:16" ht="15.6" x14ac:dyDescent="0.3">
      <c r="C12" s="60"/>
      <c r="D12" s="104"/>
      <c r="E12" s="104"/>
      <c r="F12" s="90"/>
      <c r="H12" s="49"/>
    </row>
    <row r="13" spans="1:16" ht="15.6" x14ac:dyDescent="0.3">
      <c r="C13" s="60"/>
      <c r="D13" s="104"/>
      <c r="E13" s="104"/>
      <c r="F13" s="90"/>
      <c r="H13" s="49"/>
    </row>
    <row r="14" spans="1:16" ht="15.6" x14ac:dyDescent="0.3">
      <c r="C14" s="49"/>
      <c r="H14" s="49"/>
    </row>
    <row r="15" spans="1:16" ht="15.6" x14ac:dyDescent="0.3">
      <c r="C15" s="49"/>
      <c r="H15" s="49"/>
    </row>
    <row r="16" spans="1:16" ht="15.6" x14ac:dyDescent="0.3">
      <c r="C16" s="49"/>
      <c r="H16" s="49"/>
    </row>
    <row r="17" spans="3:8" ht="15.6" x14ac:dyDescent="0.3">
      <c r="C17" s="49"/>
      <c r="H17" s="49"/>
    </row>
    <row r="18" spans="3:8" ht="15.6" x14ac:dyDescent="0.3">
      <c r="C18" s="49"/>
      <c r="H18" s="49"/>
    </row>
    <row r="19" spans="3:8" ht="15.6" x14ac:dyDescent="0.3">
      <c r="C19" s="49"/>
      <c r="H19" s="49"/>
    </row>
    <row r="20" spans="3:8" ht="15.6" x14ac:dyDescent="0.3">
      <c r="C20" s="49"/>
      <c r="H20" s="49"/>
    </row>
    <row r="21" spans="3:8" ht="15.6" x14ac:dyDescent="0.3">
      <c r="H21" s="49"/>
    </row>
    <row r="22" spans="3:8" ht="15.6" x14ac:dyDescent="0.3">
      <c r="H22" s="49"/>
    </row>
    <row r="23" spans="3:8" ht="15.6" x14ac:dyDescent="0.3">
      <c r="H23" s="49"/>
    </row>
    <row r="24" spans="3:8" ht="15.6" x14ac:dyDescent="0.3">
      <c r="H24" s="49"/>
    </row>
    <row r="25" spans="3:8" ht="15.6" x14ac:dyDescent="0.3">
      <c r="H25" s="49"/>
    </row>
    <row r="26" spans="3:8" ht="15.6" x14ac:dyDescent="0.3">
      <c r="H26" s="49"/>
    </row>
    <row r="27" spans="3:8" ht="15.6" x14ac:dyDescent="0.3">
      <c r="H27" s="49"/>
    </row>
    <row r="28" spans="3:8" ht="15.6" x14ac:dyDescent="0.3">
      <c r="H28" s="49"/>
    </row>
    <row r="29" spans="3:8" ht="15.6" x14ac:dyDescent="0.3">
      <c r="H29" s="49"/>
    </row>
    <row r="30" spans="3:8" ht="15.6" x14ac:dyDescent="0.3">
      <c r="H30" s="49"/>
    </row>
    <row r="31" spans="3:8" ht="15.6" x14ac:dyDescent="0.3">
      <c r="H31" s="49"/>
    </row>
    <row r="32" spans="3:8" ht="15.6" x14ac:dyDescent="0.3">
      <c r="H32" s="49"/>
    </row>
  </sheetData>
  <sheetProtection autoFilter="0"/>
  <autoFilter ref="B3:H4"/>
  <sortState ref="C5:P26">
    <sortCondition descending="1" ref="P5:P26"/>
    <sortCondition descending="1" ref="O5:O26"/>
  </sortState>
  <mergeCells count="14">
    <mergeCell ref="D1:F2"/>
    <mergeCell ref="B1:C2"/>
    <mergeCell ref="G1:K2"/>
    <mergeCell ref="L1:P2"/>
    <mergeCell ref="O3:O4"/>
    <mergeCell ref="P3:P4"/>
    <mergeCell ref="H3:H4"/>
    <mergeCell ref="D13:E13"/>
    <mergeCell ref="B3:B4"/>
    <mergeCell ref="D3:D4"/>
    <mergeCell ref="E3:E4"/>
    <mergeCell ref="G3:G4"/>
    <mergeCell ref="D12:E12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chlapci U11</vt:lpstr>
      <vt:lpstr>dívky U11</vt:lpstr>
      <vt:lpstr>holky</vt:lpstr>
      <vt:lpstr>kluci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2020-01-09T20:29:11Z</cp:lastPrinted>
  <dcterms:created xsi:type="dcterms:W3CDTF">2012-09-18T10:13:50Z</dcterms:created>
  <dcterms:modified xsi:type="dcterms:W3CDTF">2021-08-31T19:03:40Z</dcterms:modified>
</cp:coreProperties>
</file>