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RTSM" sheetId="2" r:id="rId1"/>
    <sheet name="rozpočet RTSM" sheetId="4" r:id="rId2"/>
    <sheet name="text" sheetId="3" r:id="rId3"/>
    <sheet name="list 1" sheetId="1" r:id="rId4"/>
    <sheet name="List2" sheetId="5" r:id="rId5"/>
    <sheet name="List1" sheetId="6" r:id="rId6"/>
    <sheet name="List3" sheetId="7" r:id="rId7"/>
  </sheets>
  <definedNames>
    <definedName name="_xlnm.Print_Area" localSheetId="1">'rozpočet RTSM'!$A$1:$R$36</definedName>
  </definedNames>
  <calcPr calcId="125725"/>
</workbook>
</file>

<file path=xl/calcChain.xml><?xml version="1.0" encoding="utf-8"?>
<calcChain xmlns="http://schemas.openxmlformats.org/spreadsheetml/2006/main">
  <c r="G34" i="6"/>
  <c r="D34"/>
  <c r="C33"/>
  <c r="B33"/>
  <c r="A33"/>
  <c r="D33" s="1"/>
  <c r="D32"/>
  <c r="F29"/>
  <c r="F31" s="1"/>
  <c r="E29"/>
  <c r="E30" s="1"/>
  <c r="C27"/>
  <c r="B27"/>
  <c r="A27"/>
  <c r="D27" s="1"/>
  <c r="C24"/>
  <c r="B24"/>
  <c r="A24"/>
  <c r="D24" s="1"/>
  <c r="C21"/>
  <c r="B21"/>
  <c r="A21"/>
  <c r="D21" s="1"/>
  <c r="C18"/>
  <c r="B18"/>
  <c r="A18"/>
  <c r="D18" s="1"/>
  <c r="C15"/>
  <c r="B15"/>
  <c r="A15"/>
  <c r="D15" s="1"/>
  <c r="C12"/>
  <c r="B12"/>
  <c r="A12"/>
  <c r="D12" s="1"/>
  <c r="C9"/>
  <c r="C29" s="1"/>
  <c r="B9"/>
  <c r="B29" s="1"/>
  <c r="A9"/>
  <c r="A29" s="1"/>
  <c r="B31" l="1"/>
  <c r="B30"/>
  <c r="A30"/>
  <c r="A31"/>
  <c r="C30"/>
  <c r="C31"/>
  <c r="D9"/>
  <c r="D29" s="1"/>
  <c r="F30"/>
  <c r="E31"/>
  <c r="G32" i="4"/>
  <c r="G32" i="6" s="1"/>
  <c r="G33" i="4"/>
  <c r="G33" i="6" s="1"/>
  <c r="D31" l="1"/>
  <c r="D30"/>
  <c r="Q29" i="4"/>
  <c r="R29"/>
  <c r="Q30"/>
  <c r="R30"/>
  <c r="Q31"/>
  <c r="R31"/>
  <c r="G12"/>
  <c r="G12" i="6" s="1"/>
  <c r="G15" i="4"/>
  <c r="G15" i="6" s="1"/>
  <c r="G18" i="4"/>
  <c r="G18" i="6" s="1"/>
  <c r="G21" i="4"/>
  <c r="G21" i="6" s="1"/>
  <c r="G24" i="4"/>
  <c r="G24" i="6" s="1"/>
  <c r="G27" i="4"/>
  <c r="G27" i="6" s="1"/>
  <c r="G9" i="4"/>
  <c r="F29"/>
  <c r="F31" s="1"/>
  <c r="E29"/>
  <c r="E31" s="1"/>
  <c r="G9" i="6" l="1"/>
  <c r="G29" s="1"/>
  <c r="G29" i="4"/>
  <c r="F30"/>
  <c r="E30"/>
  <c r="G30" i="6" l="1"/>
  <c r="G31"/>
  <c r="G30" i="4"/>
  <c r="G31"/>
</calcChain>
</file>

<file path=xl/sharedStrings.xml><?xml version="1.0" encoding="utf-8"?>
<sst xmlns="http://schemas.openxmlformats.org/spreadsheetml/2006/main" count="301" uniqueCount="184">
  <si>
    <t>Okres</t>
  </si>
  <si>
    <t>Brod</t>
  </si>
  <si>
    <t>Oddíl</t>
  </si>
  <si>
    <t xml:space="preserve">Havlíčkův </t>
  </si>
  <si>
    <t>Sokol</t>
  </si>
  <si>
    <t>Ledeč n/S.</t>
  </si>
  <si>
    <t>Sokolovna</t>
  </si>
  <si>
    <t>Počet</t>
  </si>
  <si>
    <t>stolů</t>
  </si>
  <si>
    <t>4 až 8</t>
  </si>
  <si>
    <t>Robot</t>
  </si>
  <si>
    <t>ano</t>
  </si>
  <si>
    <t>Jihlava</t>
  </si>
  <si>
    <t>Pelhřimov</t>
  </si>
  <si>
    <t>Třebíč</t>
  </si>
  <si>
    <t>Žďár n/S.</t>
  </si>
  <si>
    <t>Kamenice</t>
  </si>
  <si>
    <t>nad Lipou</t>
  </si>
  <si>
    <t>Sportovní hala</t>
  </si>
  <si>
    <t>TJ Stařeč</t>
  </si>
  <si>
    <t>licence</t>
  </si>
  <si>
    <r>
      <t xml:space="preserve">Antonín </t>
    </r>
    <r>
      <rPr>
        <b/>
        <sz val="11"/>
        <color theme="1"/>
        <rFont val="Calibri"/>
        <family val="2"/>
        <charset val="238"/>
        <scheme val="minor"/>
      </rPr>
      <t>KOSPRD</t>
    </r>
  </si>
  <si>
    <t>telefon</t>
  </si>
  <si>
    <t>email</t>
  </si>
  <si>
    <t>antkosprd.nus@email.cz</t>
  </si>
  <si>
    <t>Herna ST</t>
  </si>
  <si>
    <t>3 až 4</t>
  </si>
  <si>
    <t>další trenér</t>
  </si>
  <si>
    <t>Stanislav Šilhan</t>
  </si>
  <si>
    <t>standa.silhan@volny.cz</t>
  </si>
  <si>
    <t>v září 2019</t>
  </si>
  <si>
    <t>místo</t>
  </si>
  <si>
    <t xml:space="preserve">Tréninkové </t>
  </si>
  <si>
    <t>Kontaktní os.-trenér</t>
  </si>
  <si>
    <t xml:space="preserve">počet </t>
  </si>
  <si>
    <t>dětí</t>
  </si>
  <si>
    <t xml:space="preserve">Velká </t>
  </si>
  <si>
    <t>Bíteš</t>
  </si>
  <si>
    <t>TJ Oslavice</t>
  </si>
  <si>
    <t>Radek Vranča</t>
  </si>
  <si>
    <t xml:space="preserve">Herna ST </t>
  </si>
  <si>
    <r>
      <t xml:space="preserve">Karel </t>
    </r>
    <r>
      <rPr>
        <b/>
        <sz val="11"/>
        <color theme="1"/>
        <rFont val="Calibri"/>
        <family val="2"/>
        <charset val="238"/>
        <scheme val="minor"/>
      </rPr>
      <t>BOŘIL</t>
    </r>
  </si>
  <si>
    <r>
      <t xml:space="preserve">Rudolf </t>
    </r>
    <r>
      <rPr>
        <b/>
        <sz val="11"/>
        <color theme="1"/>
        <rFont val="Calibri"/>
        <family val="2"/>
        <charset val="238"/>
        <scheme val="minor"/>
      </rPr>
      <t>VYBÍRAL</t>
    </r>
  </si>
  <si>
    <t>vybirr1@seznam.cz</t>
  </si>
  <si>
    <t>/Častrov/</t>
  </si>
  <si>
    <t>Jiří Spielvogel</t>
  </si>
  <si>
    <t>KD Oslavice</t>
  </si>
  <si>
    <t>4 až 5</t>
  </si>
  <si>
    <t>lic. C</t>
  </si>
  <si>
    <r>
      <t xml:space="preserve">Vladislav </t>
    </r>
    <r>
      <rPr>
        <b/>
        <sz val="11"/>
        <color theme="1"/>
        <rFont val="Calibri"/>
        <family val="2"/>
        <charset val="238"/>
        <scheme val="minor"/>
      </rPr>
      <t>VACULÍK</t>
    </r>
  </si>
  <si>
    <r>
      <t xml:space="preserve">Ludvík </t>
    </r>
    <r>
      <rPr>
        <b/>
        <sz val="11"/>
        <color theme="1"/>
        <rFont val="Calibri"/>
        <family val="2"/>
        <charset val="238"/>
        <scheme val="minor"/>
      </rPr>
      <t>HOLUB</t>
    </r>
  </si>
  <si>
    <t>ludvikhol@seznam.cz</t>
  </si>
  <si>
    <t>Zpracoval: L.Holub</t>
  </si>
  <si>
    <t>Rozpočet na odměny trenérů:</t>
  </si>
  <si>
    <t>podzim 2019</t>
  </si>
  <si>
    <t xml:space="preserve">6 000,- x 6 středisek = 36.000,- Kč  </t>
  </si>
  <si>
    <t>KSST</t>
  </si>
  <si>
    <t>18.000,-</t>
  </si>
  <si>
    <t>OSST</t>
  </si>
  <si>
    <t>18.000</t>
  </si>
  <si>
    <t>jaro 2020</t>
  </si>
  <si>
    <t>9.000,- x 6 středisek = 54.000,- Kč</t>
  </si>
  <si>
    <t>27.000,-</t>
  </si>
  <si>
    <t>27,000,-</t>
  </si>
  <si>
    <t xml:space="preserve">Vysočina je uvažováno se 2 OTSM, </t>
  </si>
  <si>
    <t>min. při 100</t>
  </si>
  <si>
    <t>max při 150</t>
  </si>
  <si>
    <t>13.500,-  x 6 = 81.000,- Kč</t>
  </si>
  <si>
    <t>40.500,-</t>
  </si>
  <si>
    <t>40,500,-</t>
  </si>
  <si>
    <t>Pro Okres Žďár n.S., který je co do počtu soutěží i členské základny dvojnásobnýc oproti ostatním okresům kraje</t>
  </si>
  <si>
    <t>alpar@seznam.cz</t>
  </si>
  <si>
    <t>borilmaser@seznam.cz</t>
  </si>
  <si>
    <t>Míčky</t>
  </si>
  <si>
    <t>72 ks</t>
  </si>
  <si>
    <t>7.9.</t>
  </si>
  <si>
    <t>10.9.</t>
  </si>
  <si>
    <t xml:space="preserve">nad Jihlavou </t>
  </si>
  <si>
    <t xml:space="preserve"> </t>
  </si>
  <si>
    <t>Mgr.Miloš</t>
  </si>
  <si>
    <t>Jelínek</t>
  </si>
  <si>
    <t>C</t>
  </si>
  <si>
    <t xml:space="preserve"> Luka</t>
  </si>
  <si>
    <t>Adresa bydliště</t>
  </si>
  <si>
    <t>Ledeč nad Sázavou</t>
  </si>
  <si>
    <t>Kožlí 75</t>
  </si>
  <si>
    <t>Nádražní 332/10</t>
  </si>
  <si>
    <t>594 01 Velké Meziříčí</t>
  </si>
  <si>
    <t>Palackého 891</t>
  </si>
  <si>
    <t>588 13 Polná</t>
  </si>
  <si>
    <t>Studenec 146</t>
  </si>
  <si>
    <t>TJ Škrdlovice</t>
  </si>
  <si>
    <t>KD Škrdlovice</t>
  </si>
  <si>
    <t>Miroslav Bartušek</t>
  </si>
  <si>
    <t>bartmir@seznam.cz</t>
  </si>
  <si>
    <t>Škrdlovice 165</t>
  </si>
  <si>
    <t>Osová Bitýška 4</t>
  </si>
  <si>
    <t>okres</t>
  </si>
  <si>
    <t>oddíl</t>
  </si>
  <si>
    <t>trenér</t>
  </si>
  <si>
    <t>Sokol Ledeč n/Sáz.</t>
  </si>
  <si>
    <t>KOSPRD Antonín</t>
  </si>
  <si>
    <t>licence/rok</t>
  </si>
  <si>
    <t>TJ BM Luka n/Jihl.</t>
  </si>
  <si>
    <t>C/2016</t>
  </si>
  <si>
    <t>Tj Kamenice n/Lipou</t>
  </si>
  <si>
    <t>BOŘIL Karel</t>
  </si>
  <si>
    <t>JELÍNEK Miloš</t>
  </si>
  <si>
    <t>VYBÍRAL Rudolf</t>
  </si>
  <si>
    <t>Žďár nad Sázavou</t>
  </si>
  <si>
    <t>TJ Velká Bíteš</t>
  </si>
  <si>
    <t>VACULÍk Vladislav</t>
  </si>
  <si>
    <t>C/2019</t>
  </si>
  <si>
    <t>TJ Autocolor Oslavice</t>
  </si>
  <si>
    <t>HOLUB Ludvík</t>
  </si>
  <si>
    <t>BARTUŠEK Miroslav</t>
  </si>
  <si>
    <t>Havlíčkův Brod</t>
  </si>
  <si>
    <t>Cílem projektu je vytvořit podmínky pro tréninkovou činnost mládeže v oddílech, které dosud</t>
  </si>
  <si>
    <t>Dohoda o trenérské činnosti bude uzavřena mezi KSST Vysočina a výše uvedenými trenéry v rozsahu</t>
  </si>
  <si>
    <t>Ostatní náklady hradí oddíl.</t>
  </si>
  <si>
    <t>s uvedením obsahu tréninku vždy za dvouměsíční období tj.</t>
  </si>
  <si>
    <t>Podmínkou pro vyplacení odměn  trenérů bude prezenční listina jednotlivých tréninků</t>
  </si>
  <si>
    <r>
      <t xml:space="preserve">střediska. Podklady a vzorové materiály budou oddílům dodány v </t>
    </r>
    <r>
      <rPr>
        <b/>
        <sz val="11"/>
        <color theme="1"/>
        <rFont val="Calibri"/>
        <family val="2"/>
        <charset val="238"/>
        <scheme val="minor"/>
      </rPr>
      <t>průběhu září 2019.</t>
    </r>
  </si>
  <si>
    <t>míčky, případně robot pro zkvalitnění tréninků.</t>
  </si>
  <si>
    <t>týdně</t>
  </si>
  <si>
    <t>září</t>
  </si>
  <si>
    <t xml:space="preserve"> říjen</t>
  </si>
  <si>
    <t>listopad</t>
  </si>
  <si>
    <t>prosinec</t>
  </si>
  <si>
    <t>leden</t>
  </si>
  <si>
    <t>únor</t>
  </si>
  <si>
    <t>březen</t>
  </si>
  <si>
    <t>duben</t>
  </si>
  <si>
    <t xml:space="preserve">květen </t>
  </si>
  <si>
    <t>červen</t>
  </si>
  <si>
    <t>Celkem</t>
  </si>
  <si>
    <t>8 x 4</t>
  </si>
  <si>
    <t>32  hod.</t>
  </si>
  <si>
    <t>33  hod.</t>
  </si>
  <si>
    <t>plán</t>
  </si>
  <si>
    <t>r.2019</t>
  </si>
  <si>
    <t>skutečnost</t>
  </si>
  <si>
    <t>r. 2019</t>
  </si>
  <si>
    <t>rozdííl</t>
  </si>
  <si>
    <t>8 týdnů x 4 hod.</t>
  </si>
  <si>
    <t>Počet h..</t>
  </si>
  <si>
    <t>r.2020</t>
  </si>
  <si>
    <t>celkem</t>
  </si>
  <si>
    <t>rozdíl</t>
  </si>
  <si>
    <t>100 Kč/hod.</t>
  </si>
  <si>
    <t>130 Kč/hod</t>
  </si>
  <si>
    <t>34  hod.</t>
  </si>
  <si>
    <t>35  hod.</t>
  </si>
  <si>
    <t>36  hod.</t>
  </si>
  <si>
    <t>37  hod.</t>
  </si>
  <si>
    <t>38  hod.</t>
  </si>
  <si>
    <t>39  hod.</t>
  </si>
  <si>
    <t>40  hod.</t>
  </si>
  <si>
    <t>Zahradní 369</t>
  </si>
  <si>
    <t>39470 Kamenice n/L.</t>
  </si>
  <si>
    <t>milos.jelinek2@seznam.cz</t>
  </si>
  <si>
    <t xml:space="preserve">Návrh rozpočtu je zpracován na maximální počet tréninkových hodin. </t>
  </si>
  <si>
    <t>1 středisko</t>
  </si>
  <si>
    <t>Regionální tréninková střediska mládeže / RTSM / stolního tenisu kraje VYSOČINA</t>
  </si>
  <si>
    <t xml:space="preserve">KSST Vysočina ve spolupráci s regionálními svazy stolního tenisu kraje Vysočina </t>
  </si>
  <si>
    <t>s mládeží nepracovaly, nebo začínají pracovat. Podmínkou pro zřízení RTSM je trenér s licencí,</t>
  </si>
  <si>
    <t xml:space="preserve">vhodné tréninkové prostory, dostatečný počet stolů a počet dětí  / 8 - 16 / a dále materiální vybavení </t>
  </si>
  <si>
    <r>
      <rPr>
        <b/>
        <sz val="11"/>
        <color theme="1"/>
        <rFont val="Calibri"/>
        <family val="2"/>
        <charset val="238"/>
        <scheme val="minor"/>
      </rPr>
      <t>Krajský svaz ST Vysočina</t>
    </r>
    <r>
      <rPr>
        <sz val="11"/>
        <color theme="1"/>
        <rFont val="Calibri"/>
        <family val="2"/>
        <charset val="238"/>
        <scheme val="minor"/>
      </rPr>
      <t xml:space="preserve"> pro každé RTSM dodá </t>
    </r>
    <r>
      <rPr>
        <b/>
        <sz val="11"/>
        <color theme="1"/>
        <rFont val="Calibri"/>
        <family val="2"/>
        <charset val="238"/>
        <scheme val="minor"/>
      </rPr>
      <t>72 ks tréninkových míčků</t>
    </r>
    <r>
      <rPr>
        <sz val="11"/>
        <color theme="1"/>
        <rFont val="Calibri"/>
        <family val="2"/>
        <charset val="238"/>
        <scheme val="minor"/>
      </rPr>
      <t xml:space="preserve"> a bude se podílet</t>
    </r>
  </si>
  <si>
    <r>
      <rPr>
        <b/>
        <sz val="11"/>
        <color theme="1"/>
        <rFont val="Calibri"/>
        <family val="2"/>
        <charset val="238"/>
        <scheme val="minor"/>
      </rPr>
      <t>50% na odměně trenérů</t>
    </r>
    <r>
      <rPr>
        <sz val="11"/>
        <color theme="1"/>
        <rFont val="Calibri"/>
        <family val="2"/>
        <charset val="238"/>
        <scheme val="minor"/>
      </rPr>
      <t>. Zbývajících 50% odměny trenérů budou hradit příslušné regionální svazy stolního tenisu.</t>
    </r>
  </si>
  <si>
    <r>
      <rPr>
        <b/>
        <sz val="11"/>
        <color theme="1"/>
        <rFont val="Calibri"/>
        <family val="2"/>
        <charset val="238"/>
        <scheme val="minor"/>
      </rPr>
      <t>maximálně 4 hod. týdně v částce 100 Kč/hod.</t>
    </r>
    <r>
      <rPr>
        <sz val="11"/>
        <color theme="1"/>
        <rFont val="Calibri"/>
        <family val="2"/>
        <charset val="238"/>
        <scheme val="minor"/>
      </rPr>
      <t xml:space="preserve"> pro podzimní část. </t>
    </r>
  </si>
  <si>
    <t>září - říjen, listopad - prosinec</t>
  </si>
  <si>
    <t>Garentem za činnost RTSM bude místopředseda KSST Vysočina Ludvík Holub,</t>
  </si>
  <si>
    <t>který zajístí pro RTSM všechny potřebné podklady a informace a zároveň provede</t>
  </si>
  <si>
    <t xml:space="preserve">kontrolu tréninkové činnosti jednotlivých RTSM. Vyhodnocení, zprávu a další návrhy </t>
  </si>
  <si>
    <t>na činnost RTSM podá vždy na jednání VV KSST Vysočina.</t>
  </si>
  <si>
    <t>zřizuje pro sezónu 2019/2020 tyto -RTSM:</t>
  </si>
  <si>
    <t>Region</t>
  </si>
  <si>
    <t>RSST</t>
  </si>
  <si>
    <t>RSST Žďár n/S</t>
  </si>
  <si>
    <t>ostatní RSST</t>
  </si>
  <si>
    <t>Většina RTSM bude začínat v průběhu měsíce září a některá nebudou mít plný počet tréninkových hodin v týdnu / tj. 4 hod. /</t>
  </si>
  <si>
    <t>Za období listopad - prosinec bude součástí zprávy za RTSM také tabulka oddílového turnaje</t>
  </si>
  <si>
    <t>Rozpočet na RTSM kraje Vysočina na r.2019</t>
  </si>
  <si>
    <t>RTSM / regionální tréninková střediska mládeže/ ve stolním tenisu - 2019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</si>
</sst>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left"/>
    </xf>
    <xf numFmtId="0" fontId="5" fillId="0" borderId="0" xfId="1" applyBorder="1"/>
    <xf numFmtId="0" fontId="5" fillId="0" borderId="5" xfId="1" applyBorder="1"/>
    <xf numFmtId="0" fontId="0" fillId="0" borderId="9" xfId="0" applyFill="1" applyBorder="1"/>
    <xf numFmtId="17" fontId="0" fillId="0" borderId="9" xfId="0" applyNumberFormat="1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3" xfId="1" applyBorder="1"/>
    <xf numFmtId="0" fontId="6" fillId="0" borderId="0" xfId="0" applyFont="1"/>
    <xf numFmtId="0" fontId="7" fillId="0" borderId="0" xfId="0" applyFont="1"/>
    <xf numFmtId="0" fontId="4" fillId="0" borderId="0" xfId="0" applyFont="1"/>
    <xf numFmtId="4" fontId="0" fillId="0" borderId="0" xfId="0" applyNumberFormat="1"/>
    <xf numFmtId="4" fontId="4" fillId="0" borderId="0" xfId="0" applyNumberFormat="1" applyFont="1"/>
    <xf numFmtId="4" fontId="0" fillId="0" borderId="0" xfId="0" applyNumberFormat="1" applyBorder="1"/>
    <xf numFmtId="0" fontId="5" fillId="0" borderId="0" xfId="1"/>
    <xf numFmtId="0" fontId="4" fillId="0" borderId="7" xfId="0" applyFont="1" applyBorder="1"/>
    <xf numFmtId="0" fontId="4" fillId="0" borderId="3" xfId="0" applyFont="1" applyBorder="1"/>
    <xf numFmtId="0" fontId="4" fillId="0" borderId="7" xfId="0" applyFont="1" applyBorder="1" applyAlignment="1">
      <alignment horizontal="left"/>
    </xf>
    <xf numFmtId="0" fontId="4" fillId="0" borderId="8" xfId="0" applyFont="1" applyBorder="1"/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0" fillId="2" borderId="9" xfId="0" applyFill="1" applyBorder="1"/>
    <xf numFmtId="0" fontId="0" fillId="2" borderId="7" xfId="0" applyFill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4" fontId="3" fillId="0" borderId="0" xfId="0" applyNumberFormat="1" applyFont="1"/>
    <xf numFmtId="4" fontId="3" fillId="0" borderId="0" xfId="0" applyNumberFormat="1" applyFont="1" applyBorder="1"/>
    <xf numFmtId="0" fontId="0" fillId="0" borderId="0" xfId="0" applyAlignment="1">
      <alignment horizontal="center"/>
    </xf>
    <xf numFmtId="3" fontId="0" fillId="0" borderId="8" xfId="0" applyNumberForma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0" fillId="3" borderId="3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8" xfId="0" applyFont="1" applyFill="1" applyBorder="1"/>
    <xf numFmtId="0" fontId="0" fillId="3" borderId="1" xfId="0" applyFill="1" applyBorder="1"/>
    <xf numFmtId="0" fontId="0" fillId="3" borderId="0" xfId="0" applyFill="1"/>
    <xf numFmtId="3" fontId="4" fillId="0" borderId="1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16" fontId="0" fillId="0" borderId="9" xfId="0" applyNumberFormat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0" fillId="0" borderId="0" xfId="0" applyNumberForma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2" fillId="0" borderId="0" xfId="0" applyFont="1"/>
    <xf numFmtId="3" fontId="4" fillId="0" borderId="10" xfId="0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0" fillId="0" borderId="0" xfId="0" applyNumberFormat="1" applyBorder="1"/>
    <xf numFmtId="0" fontId="2" fillId="0" borderId="0" xfId="0" applyFont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los.jelinek2@seznam.cz" TargetMode="External"/><Relationship Id="rId3" Type="http://schemas.openxmlformats.org/officeDocument/2006/relationships/hyperlink" Target="mailto:vybirr1@seznam.cz" TargetMode="External"/><Relationship Id="rId7" Type="http://schemas.openxmlformats.org/officeDocument/2006/relationships/hyperlink" Target="mailto:bartmir@seznam.cz" TargetMode="External"/><Relationship Id="rId2" Type="http://schemas.openxmlformats.org/officeDocument/2006/relationships/hyperlink" Target="mailto:standa.silhan@volny.cz" TargetMode="External"/><Relationship Id="rId1" Type="http://schemas.openxmlformats.org/officeDocument/2006/relationships/hyperlink" Target="mailto:antkosprd.nus@email.cz" TargetMode="External"/><Relationship Id="rId6" Type="http://schemas.openxmlformats.org/officeDocument/2006/relationships/hyperlink" Target="mailto:borilmaser@seznam.cz" TargetMode="External"/><Relationship Id="rId5" Type="http://schemas.openxmlformats.org/officeDocument/2006/relationships/hyperlink" Target="mailto:alpar@seznam.cz" TargetMode="External"/><Relationship Id="rId4" Type="http://schemas.openxmlformats.org/officeDocument/2006/relationships/hyperlink" Target="mailto:ludvikhol@seznam.cz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43"/>
  <sheetViews>
    <sheetView tabSelected="1" topLeftCell="B1" workbookViewId="0">
      <selection activeCell="T8" sqref="T8"/>
    </sheetView>
  </sheetViews>
  <sheetFormatPr defaultRowHeight="15"/>
  <cols>
    <col min="1" max="1" width="3.5703125" hidden="1" customWidth="1"/>
    <col min="2" max="2" width="9.85546875" customWidth="1"/>
    <col min="3" max="4" width="13" customWidth="1"/>
    <col min="5" max="5" width="6.28515625" customWidth="1"/>
    <col min="6" max="6" width="6" customWidth="1"/>
    <col min="7" max="7" width="18.42578125" customWidth="1"/>
    <col min="8" max="8" width="9.85546875" customWidth="1"/>
    <col min="9" max="9" width="10" style="8" customWidth="1"/>
    <col min="10" max="10" width="24" customWidth="1"/>
    <col min="11" max="11" width="5.85546875" customWidth="1"/>
    <col min="12" max="12" width="18.85546875" customWidth="1"/>
    <col min="13" max="13" width="5.85546875" customWidth="1"/>
  </cols>
  <sheetData>
    <row r="3" spans="2:13">
      <c r="B3" s="21" t="s">
        <v>183</v>
      </c>
      <c r="C3" s="20"/>
      <c r="D3" s="20"/>
      <c r="E3" s="20"/>
      <c r="F3" s="20"/>
      <c r="G3" s="20"/>
      <c r="H3" s="20"/>
    </row>
    <row r="5" spans="2:13">
      <c r="B5" s="27" t="s">
        <v>176</v>
      </c>
      <c r="C5" s="28" t="s">
        <v>2</v>
      </c>
      <c r="D5" s="27" t="s">
        <v>32</v>
      </c>
      <c r="E5" s="36" t="s">
        <v>7</v>
      </c>
      <c r="F5" s="27" t="s">
        <v>10</v>
      </c>
      <c r="G5" s="27" t="s">
        <v>33</v>
      </c>
      <c r="H5" s="36" t="s">
        <v>20</v>
      </c>
      <c r="I5" s="29" t="s">
        <v>22</v>
      </c>
      <c r="J5" s="28" t="s">
        <v>23</v>
      </c>
      <c r="K5" s="27" t="s">
        <v>34</v>
      </c>
      <c r="L5" s="27" t="s">
        <v>83</v>
      </c>
      <c r="M5" s="5" t="s">
        <v>73</v>
      </c>
    </row>
    <row r="6" spans="2:13">
      <c r="B6" s="30"/>
      <c r="C6" s="31"/>
      <c r="D6" s="30" t="s">
        <v>31</v>
      </c>
      <c r="E6" s="35" t="s">
        <v>8</v>
      </c>
      <c r="F6" s="30"/>
      <c r="G6" s="30" t="s">
        <v>27</v>
      </c>
      <c r="H6" s="35" t="s">
        <v>81</v>
      </c>
      <c r="I6" s="32"/>
      <c r="J6" s="31"/>
      <c r="K6" s="30" t="s">
        <v>35</v>
      </c>
      <c r="L6" s="30"/>
      <c r="M6" s="7" t="s">
        <v>74</v>
      </c>
    </row>
    <row r="7" spans="2:13" ht="4.5" customHeight="1">
      <c r="B7" s="5"/>
      <c r="C7" s="48"/>
      <c r="D7" s="5"/>
      <c r="E7" s="18"/>
      <c r="F7" s="5"/>
      <c r="G7" s="5"/>
      <c r="H7" s="5"/>
      <c r="I7" s="13"/>
      <c r="J7" s="2"/>
      <c r="K7" s="5"/>
      <c r="L7" s="1"/>
      <c r="M7" s="5"/>
    </row>
    <row r="8" spans="2:13">
      <c r="B8" s="7" t="s">
        <v>3</v>
      </c>
      <c r="C8" s="49" t="s">
        <v>4</v>
      </c>
      <c r="D8" s="7" t="s">
        <v>6</v>
      </c>
      <c r="E8" s="65" t="s">
        <v>9</v>
      </c>
      <c r="F8" s="7" t="s">
        <v>11</v>
      </c>
      <c r="G8" s="33" t="s">
        <v>21</v>
      </c>
      <c r="H8" s="12" t="s">
        <v>30</v>
      </c>
      <c r="I8" s="15">
        <v>608127427</v>
      </c>
      <c r="J8" s="9" t="s">
        <v>24</v>
      </c>
      <c r="K8" s="16">
        <v>16</v>
      </c>
      <c r="L8" s="37" t="s">
        <v>84</v>
      </c>
      <c r="M8" s="7" t="s">
        <v>75</v>
      </c>
    </row>
    <row r="9" spans="2:13">
      <c r="B9" s="6" t="s">
        <v>1</v>
      </c>
      <c r="C9" s="50" t="s">
        <v>5</v>
      </c>
      <c r="D9" s="6"/>
      <c r="E9" s="17"/>
      <c r="F9" s="6"/>
      <c r="G9" s="6" t="s">
        <v>28</v>
      </c>
      <c r="H9" s="6"/>
      <c r="I9" s="14">
        <v>603823181</v>
      </c>
      <c r="J9" s="10" t="s">
        <v>29</v>
      </c>
      <c r="K9" s="17"/>
      <c r="L9" s="38" t="s">
        <v>85</v>
      </c>
      <c r="M9" s="6"/>
    </row>
    <row r="10" spans="2:13">
      <c r="B10" s="5"/>
      <c r="C10" s="48" t="s">
        <v>82</v>
      </c>
      <c r="D10" s="5"/>
      <c r="E10" s="18"/>
      <c r="F10" s="5"/>
      <c r="G10" s="34" t="s">
        <v>79</v>
      </c>
      <c r="H10" s="5"/>
      <c r="I10" s="13">
        <v>721685475</v>
      </c>
      <c r="J10" s="19" t="s">
        <v>160</v>
      </c>
      <c r="K10" s="18"/>
      <c r="L10" s="18" t="s">
        <v>88</v>
      </c>
      <c r="M10" s="5"/>
    </row>
    <row r="11" spans="2:13">
      <c r="B11" s="7" t="s">
        <v>12</v>
      </c>
      <c r="C11" s="49" t="s">
        <v>77</v>
      </c>
      <c r="D11" s="7" t="s">
        <v>40</v>
      </c>
      <c r="E11" s="16">
        <v>4</v>
      </c>
      <c r="F11" s="7"/>
      <c r="G11" s="33" t="s">
        <v>80</v>
      </c>
      <c r="H11" s="12" t="s">
        <v>30</v>
      </c>
      <c r="I11" s="15"/>
      <c r="J11" s="4"/>
      <c r="K11" s="16">
        <v>10</v>
      </c>
      <c r="L11" s="16" t="s">
        <v>89</v>
      </c>
      <c r="M11" s="7"/>
    </row>
    <row r="12" spans="2:13">
      <c r="B12" s="6"/>
      <c r="C12" s="50" t="s">
        <v>78</v>
      </c>
      <c r="D12" s="6" t="s">
        <v>78</v>
      </c>
      <c r="E12" s="17"/>
      <c r="F12" s="6"/>
      <c r="G12" s="6"/>
      <c r="H12" s="6"/>
      <c r="I12" s="14"/>
      <c r="J12" s="3"/>
      <c r="K12" s="17"/>
      <c r="L12" s="17"/>
      <c r="M12" s="6"/>
    </row>
    <row r="13" spans="2:13">
      <c r="B13" s="5"/>
      <c r="C13" s="51" t="s">
        <v>16</v>
      </c>
      <c r="D13" s="5"/>
      <c r="E13" s="18"/>
      <c r="F13" s="5"/>
      <c r="G13" s="34" t="s">
        <v>41</v>
      </c>
      <c r="H13" s="5" t="s">
        <v>48</v>
      </c>
      <c r="I13" s="13">
        <v>608162407</v>
      </c>
      <c r="J13" s="2"/>
      <c r="K13" s="18"/>
      <c r="L13" s="18" t="s">
        <v>158</v>
      </c>
      <c r="M13" s="5"/>
    </row>
    <row r="14" spans="2:13">
      <c r="B14" s="7" t="s">
        <v>13</v>
      </c>
      <c r="C14" s="52" t="s">
        <v>17</v>
      </c>
      <c r="D14" s="7" t="s">
        <v>18</v>
      </c>
      <c r="E14" s="66" t="s">
        <v>9</v>
      </c>
      <c r="F14" s="11" t="s">
        <v>11</v>
      </c>
      <c r="G14" s="7"/>
      <c r="H14" s="7"/>
      <c r="I14" s="15"/>
      <c r="J14" s="9" t="s">
        <v>72</v>
      </c>
      <c r="K14" s="16">
        <v>12</v>
      </c>
      <c r="L14" s="16" t="s">
        <v>159</v>
      </c>
      <c r="M14" s="7"/>
    </row>
    <row r="15" spans="2:13">
      <c r="B15" s="6"/>
      <c r="C15" s="53" t="s">
        <v>44</v>
      </c>
      <c r="D15" s="6"/>
      <c r="E15" s="17"/>
      <c r="F15" s="6"/>
      <c r="G15" s="6" t="s">
        <v>45</v>
      </c>
      <c r="H15" s="6"/>
      <c r="I15" s="14">
        <v>723148219</v>
      </c>
      <c r="J15" s="3"/>
      <c r="K15" s="17"/>
      <c r="L15" s="17"/>
      <c r="M15" s="6"/>
    </row>
    <row r="16" spans="2:13">
      <c r="B16" s="5"/>
      <c r="C16" s="48"/>
      <c r="D16" s="5"/>
      <c r="E16" s="18"/>
      <c r="F16" s="5"/>
      <c r="G16" s="34" t="s">
        <v>42</v>
      </c>
      <c r="H16" s="12" t="s">
        <v>30</v>
      </c>
      <c r="I16" s="13">
        <v>725658502</v>
      </c>
      <c r="J16" s="19" t="s">
        <v>43</v>
      </c>
      <c r="K16" s="18"/>
      <c r="L16" s="18" t="s">
        <v>90</v>
      </c>
      <c r="M16" s="5" t="s">
        <v>75</v>
      </c>
    </row>
    <row r="17" spans="2:13">
      <c r="B17" s="7" t="s">
        <v>14</v>
      </c>
      <c r="C17" s="49" t="s">
        <v>19</v>
      </c>
      <c r="D17" s="7" t="s">
        <v>25</v>
      </c>
      <c r="E17" s="66" t="s">
        <v>26</v>
      </c>
      <c r="F17" s="11" t="s">
        <v>11</v>
      </c>
      <c r="G17" s="11" t="s">
        <v>39</v>
      </c>
      <c r="H17" s="12" t="s">
        <v>30</v>
      </c>
      <c r="I17" s="15"/>
      <c r="J17" s="4"/>
      <c r="K17" s="16">
        <v>10</v>
      </c>
      <c r="L17" s="16"/>
      <c r="M17" s="7"/>
    </row>
    <row r="18" spans="2:13">
      <c r="B18" s="7"/>
      <c r="C18" s="50"/>
      <c r="D18" s="6"/>
      <c r="E18" s="17"/>
      <c r="F18" s="6"/>
      <c r="G18" s="6"/>
      <c r="H18" s="6"/>
      <c r="I18" s="14"/>
      <c r="J18" s="3"/>
      <c r="K18" s="17"/>
      <c r="L18" s="17"/>
      <c r="M18" s="6"/>
    </row>
    <row r="19" spans="2:13">
      <c r="B19" s="5"/>
      <c r="C19" s="49"/>
      <c r="D19" s="7"/>
      <c r="E19" s="16"/>
      <c r="F19" s="7"/>
      <c r="G19" s="33" t="s">
        <v>49</v>
      </c>
      <c r="H19" s="7"/>
      <c r="I19" s="15"/>
      <c r="J19" s="4"/>
      <c r="K19" s="16"/>
      <c r="L19" s="16" t="s">
        <v>96</v>
      </c>
      <c r="M19" s="5" t="s">
        <v>75</v>
      </c>
    </row>
    <row r="20" spans="2:13">
      <c r="B20" s="7"/>
      <c r="C20" s="54" t="s">
        <v>36</v>
      </c>
      <c r="D20" s="7" t="s">
        <v>6</v>
      </c>
      <c r="E20" s="16">
        <v>6</v>
      </c>
      <c r="F20" s="7"/>
      <c r="H20" s="7" t="s">
        <v>48</v>
      </c>
      <c r="I20" s="15">
        <v>732448277</v>
      </c>
      <c r="J20" s="26" t="s">
        <v>71</v>
      </c>
      <c r="K20" s="16"/>
      <c r="L20" s="16"/>
      <c r="M20" s="7"/>
    </row>
    <row r="21" spans="2:13">
      <c r="B21" s="7" t="s">
        <v>15</v>
      </c>
      <c r="C21" s="54" t="s">
        <v>37</v>
      </c>
      <c r="D21" s="7"/>
      <c r="E21" s="16"/>
      <c r="F21" s="7"/>
      <c r="G21" s="6"/>
      <c r="H21" s="7"/>
      <c r="I21" s="15"/>
      <c r="K21" s="16">
        <v>12</v>
      </c>
      <c r="L21" s="16"/>
      <c r="M21" s="6"/>
    </row>
    <row r="22" spans="2:13">
      <c r="B22" s="7"/>
      <c r="C22" s="48"/>
      <c r="D22" s="5"/>
      <c r="E22" s="18"/>
      <c r="F22" s="5"/>
      <c r="G22" s="33" t="s">
        <v>50</v>
      </c>
      <c r="H22" s="5" t="s">
        <v>48</v>
      </c>
      <c r="I22" s="13">
        <v>603232519</v>
      </c>
      <c r="J22" s="19" t="s">
        <v>51</v>
      </c>
      <c r="K22" s="18"/>
      <c r="L22" s="18" t="s">
        <v>86</v>
      </c>
      <c r="M22" s="5" t="s">
        <v>76</v>
      </c>
    </row>
    <row r="23" spans="2:13">
      <c r="B23" s="7"/>
      <c r="C23" s="4" t="s">
        <v>38</v>
      </c>
      <c r="D23" s="7" t="s">
        <v>46</v>
      </c>
      <c r="E23" s="16" t="s">
        <v>47</v>
      </c>
      <c r="F23" s="7" t="s">
        <v>11</v>
      </c>
      <c r="H23" s="7"/>
      <c r="I23" s="15"/>
      <c r="J23" s="4"/>
      <c r="K23" s="16">
        <v>10</v>
      </c>
      <c r="L23" s="16" t="s">
        <v>87</v>
      </c>
      <c r="M23" s="7"/>
    </row>
    <row r="24" spans="2:13">
      <c r="B24" s="7"/>
      <c r="C24" s="3"/>
      <c r="D24" s="6"/>
      <c r="E24" s="17"/>
      <c r="F24" s="6"/>
      <c r="G24" s="6"/>
      <c r="H24" s="6"/>
      <c r="I24" s="14"/>
      <c r="J24" s="6"/>
      <c r="K24" s="17"/>
      <c r="L24" s="17"/>
      <c r="M24" s="6"/>
    </row>
    <row r="25" spans="2:13">
      <c r="B25" s="7"/>
      <c r="C25" s="2"/>
      <c r="D25" s="5"/>
      <c r="E25" s="18"/>
      <c r="F25" s="5"/>
      <c r="G25" s="33" t="s">
        <v>93</v>
      </c>
      <c r="H25" s="5" t="s">
        <v>48</v>
      </c>
      <c r="I25" s="13">
        <v>604565177</v>
      </c>
      <c r="J25" s="19" t="s">
        <v>94</v>
      </c>
      <c r="K25" s="18"/>
      <c r="L25" s="18" t="s">
        <v>95</v>
      </c>
      <c r="M25" s="5"/>
    </row>
    <row r="26" spans="2:13">
      <c r="B26" s="7"/>
      <c r="C26" s="4" t="s">
        <v>91</v>
      </c>
      <c r="D26" s="7" t="s">
        <v>92</v>
      </c>
      <c r="E26" s="16">
        <v>4</v>
      </c>
      <c r="F26" s="7" t="s">
        <v>11</v>
      </c>
      <c r="H26" s="7"/>
      <c r="I26" s="15"/>
      <c r="J26" s="4"/>
      <c r="K26" s="16">
        <v>10</v>
      </c>
      <c r="L26" s="16" t="s">
        <v>78</v>
      </c>
      <c r="M26" s="7"/>
    </row>
    <row r="27" spans="2:13">
      <c r="B27" s="6"/>
      <c r="C27" s="3"/>
      <c r="D27" s="6"/>
      <c r="E27" s="17"/>
      <c r="F27" s="6"/>
      <c r="G27" s="6"/>
      <c r="H27" s="6"/>
      <c r="I27" s="14"/>
      <c r="J27" s="6"/>
      <c r="K27" s="17"/>
      <c r="L27" s="17"/>
      <c r="M27" s="6"/>
    </row>
    <row r="28" spans="2:13">
      <c r="B28" t="s">
        <v>52</v>
      </c>
    </row>
    <row r="36" spans="2:10">
      <c r="B36" s="22"/>
      <c r="C36" s="22"/>
    </row>
    <row r="37" spans="2:10">
      <c r="B37" s="22"/>
      <c r="C37" s="22"/>
      <c r="D37" s="22"/>
      <c r="E37" s="22"/>
      <c r="F37" s="22"/>
      <c r="G37" s="22"/>
      <c r="I37" s="24"/>
      <c r="J37" s="22"/>
    </row>
    <row r="39" spans="2:10">
      <c r="H39" s="25"/>
    </row>
    <row r="40" spans="2:10">
      <c r="H40" s="23"/>
    </row>
    <row r="43" spans="2:10">
      <c r="B43" s="22"/>
      <c r="C43" s="22"/>
    </row>
  </sheetData>
  <hyperlinks>
    <hyperlink ref="J8" r:id="rId1"/>
    <hyperlink ref="J9" r:id="rId2"/>
    <hyperlink ref="J16" r:id="rId3"/>
    <hyperlink ref="J22" r:id="rId4"/>
    <hyperlink ref="J20" r:id="rId5"/>
    <hyperlink ref="J14" r:id="rId6"/>
    <hyperlink ref="J25" r:id="rId7"/>
    <hyperlink ref="J10" r:id="rId8"/>
  </hyperlinks>
  <pageMargins left="0.23622047244094491" right="0.23622047244094491" top="0.74803149606299213" bottom="0.74803149606299213" header="0.31496062992125984" footer="0.31496062992125984"/>
  <pageSetup paperSize="9" scale="80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A2:T36"/>
  <sheetViews>
    <sheetView topLeftCell="B1" zoomScaleNormal="100" workbookViewId="0">
      <selection activeCell="F29" sqref="F29"/>
    </sheetView>
  </sheetViews>
  <sheetFormatPr defaultRowHeight="15"/>
  <cols>
    <col min="1" max="1" width="1.28515625" hidden="1" customWidth="1"/>
    <col min="2" max="2" width="10" customWidth="1"/>
    <col min="3" max="3" width="12.42578125" customWidth="1"/>
    <col min="4" max="4" width="7.5703125" style="45" customWidth="1"/>
    <col min="5" max="5" width="14.28515625" customWidth="1"/>
    <col min="6" max="6" width="10.85546875" customWidth="1"/>
    <col min="7" max="7" width="8" customWidth="1"/>
    <col min="8" max="8" width="13.42578125" customWidth="1"/>
    <col min="9" max="9" width="12.7109375" customWidth="1"/>
    <col min="17" max="17" width="11" hidden="1" customWidth="1"/>
    <col min="18" max="18" width="9.140625" hidden="1" customWidth="1"/>
  </cols>
  <sheetData>
    <row r="2" spans="2:18" s="62" customFormat="1" ht="18.75">
      <c r="C2" s="63" t="s">
        <v>182</v>
      </c>
      <c r="D2" s="64"/>
    </row>
    <row r="4" spans="2:18" s="22" customFormat="1">
      <c r="D4" s="69"/>
      <c r="E4" s="70" t="s">
        <v>149</v>
      </c>
      <c r="F4" s="70" t="s">
        <v>149</v>
      </c>
    </row>
    <row r="5" spans="2:18">
      <c r="B5" s="27" t="s">
        <v>0</v>
      </c>
      <c r="C5" s="28" t="s">
        <v>2</v>
      </c>
      <c r="D5" s="13" t="s">
        <v>145</v>
      </c>
      <c r="E5" s="18" t="s">
        <v>125</v>
      </c>
      <c r="F5" s="18" t="s">
        <v>127</v>
      </c>
      <c r="G5" s="36" t="s">
        <v>139</v>
      </c>
      <c r="H5" s="36" t="s">
        <v>141</v>
      </c>
      <c r="I5" s="36" t="s">
        <v>148</v>
      </c>
      <c r="Q5" s="18" t="s">
        <v>147</v>
      </c>
      <c r="R5" s="18" t="s">
        <v>147</v>
      </c>
    </row>
    <row r="6" spans="2:18">
      <c r="B6" s="30"/>
      <c r="C6" s="31"/>
      <c r="D6" s="17" t="s">
        <v>124</v>
      </c>
      <c r="E6" s="17" t="s">
        <v>126</v>
      </c>
      <c r="F6" s="17" t="s">
        <v>128</v>
      </c>
      <c r="G6" s="35" t="s">
        <v>140</v>
      </c>
      <c r="H6" s="35" t="s">
        <v>142</v>
      </c>
      <c r="I6" s="17"/>
      <c r="Q6" s="17" t="s">
        <v>141</v>
      </c>
      <c r="R6" s="17" t="s">
        <v>148</v>
      </c>
    </row>
    <row r="7" spans="2:18">
      <c r="B7" s="27"/>
      <c r="C7" s="48"/>
      <c r="D7" s="18"/>
      <c r="E7" s="18" t="s">
        <v>144</v>
      </c>
      <c r="F7" s="18" t="s">
        <v>136</v>
      </c>
      <c r="G7" s="18"/>
      <c r="H7" s="18"/>
      <c r="I7" s="18"/>
      <c r="Q7" s="18"/>
      <c r="R7" s="18"/>
    </row>
    <row r="8" spans="2:18">
      <c r="B8" s="58" t="s">
        <v>3</v>
      </c>
      <c r="C8" s="49" t="s">
        <v>4</v>
      </c>
      <c r="D8" s="16">
        <v>4</v>
      </c>
      <c r="E8" s="16" t="s">
        <v>137</v>
      </c>
      <c r="F8" s="16" t="s">
        <v>137</v>
      </c>
      <c r="G8" s="16"/>
      <c r="H8" s="16"/>
      <c r="I8" s="16"/>
      <c r="Q8" s="16"/>
      <c r="R8" s="16"/>
    </row>
    <row r="9" spans="2:18">
      <c r="B9" s="30" t="s">
        <v>1</v>
      </c>
      <c r="C9" s="50" t="s">
        <v>5</v>
      </c>
      <c r="D9" s="17"/>
      <c r="E9" s="56">
        <v>3200</v>
      </c>
      <c r="F9" s="56">
        <v>3200</v>
      </c>
      <c r="G9" s="56">
        <f>SUM(E9:F9)</f>
        <v>6400</v>
      </c>
      <c r="H9" s="35"/>
      <c r="I9" s="35"/>
      <c r="Q9" s="17"/>
      <c r="R9" s="17"/>
    </row>
    <row r="10" spans="2:18">
      <c r="B10" s="27"/>
      <c r="C10" s="48" t="s">
        <v>82</v>
      </c>
      <c r="D10" s="18"/>
      <c r="E10" s="18" t="s">
        <v>136</v>
      </c>
      <c r="F10" s="18" t="s">
        <v>136</v>
      </c>
      <c r="G10" s="18"/>
      <c r="H10" s="18"/>
      <c r="I10" s="18"/>
      <c r="Q10" s="18"/>
      <c r="R10" s="18"/>
    </row>
    <row r="11" spans="2:18">
      <c r="B11" s="58" t="s">
        <v>12</v>
      </c>
      <c r="C11" s="49" t="s">
        <v>77</v>
      </c>
      <c r="D11" s="16">
        <v>4</v>
      </c>
      <c r="E11" s="16" t="s">
        <v>137</v>
      </c>
      <c r="F11" s="16" t="s">
        <v>137</v>
      </c>
      <c r="G11" s="16"/>
      <c r="H11" s="16"/>
      <c r="I11" s="16"/>
      <c r="Q11" s="16"/>
      <c r="R11" s="16"/>
    </row>
    <row r="12" spans="2:18">
      <c r="B12" s="30"/>
      <c r="C12" s="50" t="s">
        <v>78</v>
      </c>
      <c r="D12" s="17"/>
      <c r="E12" s="56">
        <v>3200</v>
      </c>
      <c r="F12" s="56">
        <v>3200</v>
      </c>
      <c r="G12" s="56">
        <f>SUM(E12:F12)</f>
        <v>6400</v>
      </c>
      <c r="H12" s="35"/>
      <c r="I12" s="35"/>
      <c r="Q12" s="17"/>
      <c r="R12" s="17"/>
    </row>
    <row r="13" spans="2:18">
      <c r="B13" s="27"/>
      <c r="C13" s="51" t="s">
        <v>16</v>
      </c>
      <c r="D13" s="18"/>
      <c r="E13" s="18" t="s">
        <v>136</v>
      </c>
      <c r="F13" s="18" t="s">
        <v>136</v>
      </c>
      <c r="G13" s="18"/>
      <c r="H13" s="18"/>
      <c r="I13" s="18"/>
      <c r="Q13" s="18"/>
      <c r="R13" s="18"/>
    </row>
    <row r="14" spans="2:18">
      <c r="B14" s="58" t="s">
        <v>13</v>
      </c>
      <c r="C14" s="52" t="s">
        <v>17</v>
      </c>
      <c r="D14" s="16">
        <v>4</v>
      </c>
      <c r="E14" s="16" t="s">
        <v>137</v>
      </c>
      <c r="F14" s="16" t="s">
        <v>137</v>
      </c>
      <c r="G14" s="16"/>
      <c r="H14" s="16"/>
      <c r="I14" s="16"/>
      <c r="Q14" s="16"/>
      <c r="R14" s="16"/>
    </row>
    <row r="15" spans="2:18">
      <c r="B15" s="30"/>
      <c r="C15" s="53" t="s">
        <v>44</v>
      </c>
      <c r="D15" s="17"/>
      <c r="E15" s="56">
        <v>3200</v>
      </c>
      <c r="F15" s="56">
        <v>3200</v>
      </c>
      <c r="G15" s="56">
        <f>SUM(E15:F15)</f>
        <v>6400</v>
      </c>
      <c r="H15" s="35"/>
      <c r="I15" s="35"/>
      <c r="Q15" s="17"/>
      <c r="R15" s="17"/>
    </row>
    <row r="16" spans="2:18">
      <c r="B16" s="27"/>
      <c r="C16" s="48"/>
      <c r="D16" s="18"/>
      <c r="E16" s="18" t="s">
        <v>136</v>
      </c>
      <c r="F16" s="18" t="s">
        <v>136</v>
      </c>
      <c r="G16" s="18"/>
      <c r="H16" s="18"/>
      <c r="I16" s="18"/>
      <c r="Q16" s="18"/>
      <c r="R16" s="18"/>
    </row>
    <row r="17" spans="2:20">
      <c r="B17" s="58" t="s">
        <v>14</v>
      </c>
      <c r="C17" s="49" t="s">
        <v>19</v>
      </c>
      <c r="D17" s="16">
        <v>4</v>
      </c>
      <c r="E17" s="16" t="s">
        <v>137</v>
      </c>
      <c r="F17" s="16" t="s">
        <v>137</v>
      </c>
      <c r="G17" s="16"/>
      <c r="H17" s="16"/>
      <c r="I17" s="16"/>
      <c r="Q17" s="16"/>
      <c r="R17" s="16"/>
    </row>
    <row r="18" spans="2:20">
      <c r="B18" s="58"/>
      <c r="C18" s="50"/>
      <c r="D18" s="17"/>
      <c r="E18" s="46">
        <v>3200</v>
      </c>
      <c r="F18" s="46">
        <v>3200</v>
      </c>
      <c r="G18" s="46">
        <f>SUM(E18:F18)</f>
        <v>6400</v>
      </c>
      <c r="H18" s="17"/>
      <c r="I18" s="17"/>
      <c r="Q18" s="17"/>
      <c r="R18" s="17"/>
    </row>
    <row r="19" spans="2:20">
      <c r="B19" s="27"/>
      <c r="C19" s="49"/>
      <c r="D19" s="18"/>
      <c r="E19" s="18" t="s">
        <v>136</v>
      </c>
      <c r="F19" s="18" t="s">
        <v>136</v>
      </c>
      <c r="G19" s="18"/>
      <c r="H19" s="18"/>
      <c r="I19" s="18"/>
      <c r="Q19" s="18"/>
      <c r="R19" s="18"/>
    </row>
    <row r="20" spans="2:20">
      <c r="B20" s="58"/>
      <c r="C20" s="54" t="s">
        <v>36</v>
      </c>
      <c r="D20" s="16">
        <v>4</v>
      </c>
      <c r="E20" s="16" t="s">
        <v>137</v>
      </c>
      <c r="F20" s="16" t="s">
        <v>137</v>
      </c>
      <c r="G20" s="16"/>
      <c r="H20" s="16"/>
      <c r="I20" s="16"/>
      <c r="Q20" s="16"/>
      <c r="R20" s="16"/>
    </row>
    <row r="21" spans="2:20">
      <c r="B21" s="58"/>
      <c r="C21" s="54" t="s">
        <v>37</v>
      </c>
      <c r="D21" s="17"/>
      <c r="E21" s="56">
        <v>3200</v>
      </c>
      <c r="F21" s="56">
        <v>3200</v>
      </c>
      <c r="G21" s="56">
        <f>SUM(E21:F21)</f>
        <v>6400</v>
      </c>
      <c r="H21" s="35"/>
      <c r="I21" s="35"/>
      <c r="Q21" s="17"/>
      <c r="R21" s="17"/>
    </row>
    <row r="22" spans="2:20">
      <c r="B22" s="58"/>
      <c r="C22" s="2"/>
      <c r="D22" s="18"/>
      <c r="E22" s="18" t="s">
        <v>136</v>
      </c>
      <c r="F22" s="18" t="s">
        <v>136</v>
      </c>
      <c r="G22" s="18"/>
      <c r="H22" s="18"/>
      <c r="I22" s="18"/>
      <c r="Q22" s="18"/>
      <c r="R22" s="18"/>
    </row>
    <row r="23" spans="2:20">
      <c r="B23" s="58" t="s">
        <v>15</v>
      </c>
      <c r="C23" s="4" t="s">
        <v>38</v>
      </c>
      <c r="D23" s="16">
        <v>4</v>
      </c>
      <c r="E23" s="16" t="s">
        <v>137</v>
      </c>
      <c r="F23" s="16" t="s">
        <v>137</v>
      </c>
      <c r="G23" s="16"/>
      <c r="H23" s="16"/>
      <c r="I23" s="16"/>
      <c r="Q23" s="16"/>
      <c r="R23" s="16"/>
    </row>
    <row r="24" spans="2:20">
      <c r="B24" s="58"/>
      <c r="C24" s="3"/>
      <c r="D24" s="17"/>
      <c r="E24" s="56">
        <v>3200</v>
      </c>
      <c r="F24" s="56">
        <v>3200</v>
      </c>
      <c r="G24" s="56">
        <f>SUM(E24:F24)</f>
        <v>6400</v>
      </c>
      <c r="H24" s="35"/>
      <c r="I24" s="35"/>
      <c r="Q24" s="17"/>
      <c r="R24" s="17"/>
    </row>
    <row r="25" spans="2:20">
      <c r="B25" s="58"/>
      <c r="C25" s="2"/>
      <c r="D25" s="18"/>
      <c r="E25" s="18" t="s">
        <v>136</v>
      </c>
      <c r="F25" s="18" t="s">
        <v>136</v>
      </c>
      <c r="G25" s="18"/>
      <c r="H25" s="18"/>
      <c r="I25" s="18"/>
      <c r="Q25" s="18"/>
      <c r="R25" s="18"/>
    </row>
    <row r="26" spans="2:20">
      <c r="B26" s="58"/>
      <c r="C26" s="4" t="s">
        <v>91</v>
      </c>
      <c r="D26" s="16">
        <v>4</v>
      </c>
      <c r="E26" s="16" t="s">
        <v>137</v>
      </c>
      <c r="F26" s="16" t="s">
        <v>137</v>
      </c>
      <c r="G26" s="16"/>
      <c r="H26" s="16"/>
      <c r="I26" s="16"/>
      <c r="Q26" s="16"/>
      <c r="R26" s="16"/>
    </row>
    <row r="27" spans="2:20">
      <c r="B27" s="30"/>
      <c r="C27" s="3"/>
      <c r="D27" s="17"/>
      <c r="E27" s="56">
        <v>3200</v>
      </c>
      <c r="F27" s="56">
        <v>3200</v>
      </c>
      <c r="G27" s="56">
        <f>SUM(E27:F27)</f>
        <v>6400</v>
      </c>
      <c r="H27" s="35"/>
      <c r="I27" s="35"/>
      <c r="Q27" s="17"/>
      <c r="R27" s="17"/>
    </row>
    <row r="29" spans="2:20" ht="15.75">
      <c r="B29" s="59" t="s">
        <v>135</v>
      </c>
      <c r="C29" s="59"/>
      <c r="D29" s="60"/>
      <c r="E29" s="61">
        <f>SUM(E9+E12+E15+E18+E21+E24+E27)</f>
        <v>22400</v>
      </c>
      <c r="F29" s="61">
        <f>SUM(F9+F12+F15+F18+F21+F24+F27)</f>
        <v>22400</v>
      </c>
      <c r="G29" s="61">
        <f>SUM(G9+G12+G15+G18+G21+G24+G27)</f>
        <v>44800</v>
      </c>
      <c r="H29" s="61"/>
      <c r="I29" s="61"/>
      <c r="Q29" s="61">
        <f t="shared" ref="Q29:R29" si="0">SUM(Q9+Q12+Q15+Q18+Q21+Q24+Q27)</f>
        <v>0</v>
      </c>
      <c r="R29" s="61">
        <f t="shared" si="0"/>
        <v>0</v>
      </c>
      <c r="S29" s="68"/>
    </row>
    <row r="30" spans="2:20">
      <c r="B30" s="22"/>
      <c r="C30" s="22" t="s">
        <v>56</v>
      </c>
      <c r="D30" s="47">
        <v>0.5</v>
      </c>
      <c r="E30" s="55">
        <f>SUM(E29/2)</f>
        <v>11200</v>
      </c>
      <c r="F30" s="55">
        <f>SUM(F29/2)</f>
        <v>11200</v>
      </c>
      <c r="G30" s="55">
        <f>SUM(G29/2)</f>
        <v>22400</v>
      </c>
      <c r="H30" s="55"/>
      <c r="I30" s="55"/>
      <c r="Q30" s="55">
        <f t="shared" ref="Q30" si="1">SUM(Q29/2)</f>
        <v>0</v>
      </c>
      <c r="R30" s="55">
        <f t="shared" ref="R30" si="2">SUM(R29/2)</f>
        <v>0</v>
      </c>
      <c r="S30" s="68"/>
    </row>
    <row r="31" spans="2:20">
      <c r="B31" s="22"/>
      <c r="C31" s="22" t="s">
        <v>177</v>
      </c>
      <c r="D31" s="47">
        <v>0.5</v>
      </c>
      <c r="E31" s="67">
        <f>SUM(E29/2)</f>
        <v>11200</v>
      </c>
      <c r="F31" s="67">
        <f>SUM(F29/2)</f>
        <v>11200</v>
      </c>
      <c r="G31" s="67">
        <f>SUM(G29/2)</f>
        <v>22400</v>
      </c>
      <c r="H31" s="67"/>
      <c r="I31" s="67"/>
      <c r="Q31" s="55">
        <f t="shared" ref="Q31:R31" si="3">SUM(Q29/2)</f>
        <v>0</v>
      </c>
      <c r="R31" s="72">
        <f t="shared" si="3"/>
        <v>0</v>
      </c>
      <c r="S31" s="74"/>
      <c r="T31" s="73"/>
    </row>
    <row r="32" spans="2:20">
      <c r="C32" s="22" t="s">
        <v>178</v>
      </c>
      <c r="D32" s="69"/>
      <c r="E32" s="55">
        <v>4800</v>
      </c>
      <c r="F32" s="55">
        <v>4800</v>
      </c>
      <c r="G32" s="55">
        <f>SUM(E32:F32)</f>
        <v>9600</v>
      </c>
      <c r="H32" s="55"/>
      <c r="I32" s="55"/>
      <c r="S32" s="68"/>
    </row>
    <row r="33" spans="2:19">
      <c r="C33" t="s">
        <v>179</v>
      </c>
      <c r="E33" s="55">
        <v>6400</v>
      </c>
      <c r="F33" s="55">
        <v>6400</v>
      </c>
      <c r="G33" s="55">
        <f>SUM(E33:F33)</f>
        <v>12800</v>
      </c>
      <c r="H33" s="55"/>
      <c r="I33" s="55"/>
      <c r="S33" s="68"/>
    </row>
    <row r="34" spans="2:19">
      <c r="C34" s="22" t="s">
        <v>162</v>
      </c>
      <c r="D34" s="69"/>
      <c r="E34" s="55">
        <v>1600</v>
      </c>
      <c r="F34" s="55">
        <v>1600</v>
      </c>
      <c r="G34" s="55">
        <v>3200</v>
      </c>
      <c r="H34" s="55"/>
      <c r="I34" s="55"/>
    </row>
    <row r="35" spans="2:19">
      <c r="B35" t="s">
        <v>161</v>
      </c>
    </row>
    <row r="36" spans="2:19">
      <c r="B36" t="s">
        <v>180</v>
      </c>
    </row>
  </sheetData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3"/>
  <sheetViews>
    <sheetView workbookViewId="0">
      <selection activeCell="F36" sqref="F36"/>
    </sheetView>
  </sheetViews>
  <sheetFormatPr defaultRowHeight="15"/>
  <cols>
    <col min="1" max="1" width="4.140625" customWidth="1"/>
    <col min="5" max="5" width="10.85546875" customWidth="1"/>
    <col min="10" max="10" width="10.42578125" customWidth="1"/>
  </cols>
  <sheetData>
    <row r="1" spans="2:9">
      <c r="I1" s="8"/>
    </row>
    <row r="2" spans="2:9">
      <c r="B2" s="21" t="s">
        <v>163</v>
      </c>
      <c r="C2" s="21"/>
      <c r="D2" s="21"/>
      <c r="E2" s="21"/>
      <c r="F2" s="21"/>
      <c r="G2" s="21"/>
      <c r="H2" s="21"/>
      <c r="I2" s="40"/>
    </row>
    <row r="3" spans="2:9">
      <c r="I3" s="8"/>
    </row>
    <row r="4" spans="2:9">
      <c r="B4" s="22" t="s">
        <v>164</v>
      </c>
      <c r="C4" s="22"/>
      <c r="D4" s="22"/>
      <c r="E4" s="22"/>
      <c r="F4" s="22"/>
      <c r="G4" s="22"/>
      <c r="H4" s="22"/>
      <c r="I4" s="8"/>
    </row>
    <row r="5" spans="2:9">
      <c r="B5" s="22" t="s">
        <v>175</v>
      </c>
      <c r="C5" s="22"/>
      <c r="D5" s="22"/>
      <c r="E5" s="22"/>
      <c r="F5" s="22"/>
      <c r="G5" s="22"/>
      <c r="H5" s="22"/>
      <c r="I5" s="8"/>
    </row>
    <row r="6" spans="2:9">
      <c r="B6" s="22" t="s">
        <v>97</v>
      </c>
      <c r="C6" s="22"/>
      <c r="D6" s="22" t="s">
        <v>98</v>
      </c>
      <c r="E6" s="22"/>
      <c r="F6" s="22" t="s">
        <v>99</v>
      </c>
      <c r="G6" s="22"/>
      <c r="H6" s="39"/>
      <c r="I6" s="22" t="s">
        <v>102</v>
      </c>
    </row>
    <row r="7" spans="2:9" s="41" customFormat="1">
      <c r="B7" s="41" t="s">
        <v>116</v>
      </c>
      <c r="D7" s="41" t="s">
        <v>100</v>
      </c>
      <c r="F7" s="41" t="s">
        <v>101</v>
      </c>
      <c r="H7" s="42"/>
      <c r="I7" s="41" t="s">
        <v>112</v>
      </c>
    </row>
    <row r="8" spans="2:9" s="41" customFormat="1">
      <c r="B8" s="41" t="s">
        <v>12</v>
      </c>
      <c r="D8" s="41" t="s">
        <v>103</v>
      </c>
      <c r="F8" s="41" t="s">
        <v>107</v>
      </c>
      <c r="H8" s="43"/>
      <c r="I8" s="41" t="s">
        <v>104</v>
      </c>
    </row>
    <row r="9" spans="2:9" s="41" customFormat="1">
      <c r="B9" s="41" t="s">
        <v>13</v>
      </c>
      <c r="D9" s="41" t="s">
        <v>105</v>
      </c>
      <c r="F9" s="41" t="s">
        <v>106</v>
      </c>
      <c r="H9" s="42"/>
      <c r="I9" s="41" t="s">
        <v>104</v>
      </c>
    </row>
    <row r="10" spans="2:9" s="41" customFormat="1">
      <c r="B10" s="41" t="s">
        <v>14</v>
      </c>
      <c r="D10" s="41" t="s">
        <v>19</v>
      </c>
      <c r="F10" s="41" t="s">
        <v>108</v>
      </c>
      <c r="G10" s="44"/>
      <c r="H10" s="42"/>
      <c r="I10" s="41" t="s">
        <v>112</v>
      </c>
    </row>
    <row r="11" spans="2:9" s="41" customFormat="1">
      <c r="B11" s="41" t="s">
        <v>109</v>
      </c>
      <c r="D11" s="41" t="s">
        <v>110</v>
      </c>
      <c r="F11" s="41" t="s">
        <v>111</v>
      </c>
      <c r="G11" s="43"/>
      <c r="H11" s="42"/>
      <c r="I11" s="41" t="s">
        <v>104</v>
      </c>
    </row>
    <row r="12" spans="2:9" s="41" customFormat="1">
      <c r="D12" s="41" t="s">
        <v>113</v>
      </c>
      <c r="F12" s="41" t="s">
        <v>114</v>
      </c>
      <c r="I12" s="42" t="s">
        <v>104</v>
      </c>
    </row>
    <row r="13" spans="2:9" s="41" customFormat="1">
      <c r="D13" s="41" t="s">
        <v>91</v>
      </c>
      <c r="F13" s="41" t="s">
        <v>115</v>
      </c>
      <c r="I13" s="42" t="s">
        <v>112</v>
      </c>
    </row>
    <row r="14" spans="2:9" s="41" customFormat="1">
      <c r="I14" s="42"/>
    </row>
    <row r="15" spans="2:9" s="41" customFormat="1">
      <c r="B15" s="41" t="s">
        <v>117</v>
      </c>
      <c r="I15" s="42"/>
    </row>
    <row r="16" spans="2:9" s="41" customFormat="1">
      <c r="B16" s="71" t="s">
        <v>165</v>
      </c>
      <c r="I16" s="42"/>
    </row>
    <row r="17" spans="2:12">
      <c r="B17" t="s">
        <v>166</v>
      </c>
      <c r="I17" s="8"/>
    </row>
    <row r="18" spans="2:12">
      <c r="B18" s="41" t="s">
        <v>123</v>
      </c>
      <c r="I18" s="8"/>
    </row>
    <row r="19" spans="2:12">
      <c r="B19" s="71" t="s">
        <v>167</v>
      </c>
      <c r="I19" s="8"/>
    </row>
    <row r="20" spans="2:12">
      <c r="B20" s="71" t="s">
        <v>168</v>
      </c>
      <c r="D20" s="41"/>
      <c r="E20" s="41"/>
      <c r="F20" s="41"/>
      <c r="G20" s="41"/>
      <c r="H20" s="41"/>
      <c r="I20" s="42"/>
      <c r="J20" s="41"/>
      <c r="K20" s="41"/>
      <c r="L20" s="41"/>
    </row>
    <row r="21" spans="2:12">
      <c r="B21" s="41" t="s">
        <v>118</v>
      </c>
      <c r="I21" s="8"/>
    </row>
    <row r="22" spans="2:12">
      <c r="B22" s="71" t="s">
        <v>169</v>
      </c>
      <c r="I22" s="8"/>
    </row>
    <row r="23" spans="2:12">
      <c r="B23" s="22" t="s">
        <v>119</v>
      </c>
      <c r="C23" s="22"/>
      <c r="D23" s="22"/>
      <c r="I23" s="8"/>
    </row>
    <row r="24" spans="2:12">
      <c r="B24" s="41" t="s">
        <v>121</v>
      </c>
      <c r="I24" s="8"/>
    </row>
    <row r="25" spans="2:12">
      <c r="B25" s="41" t="s">
        <v>120</v>
      </c>
      <c r="I25" s="8"/>
    </row>
    <row r="26" spans="2:12">
      <c r="B26" s="22" t="s">
        <v>170</v>
      </c>
      <c r="C26" s="22"/>
      <c r="D26" s="22"/>
      <c r="E26" s="22"/>
      <c r="F26" s="22"/>
      <c r="G26" s="22"/>
      <c r="H26" s="22"/>
      <c r="I26" s="39"/>
    </row>
    <row r="27" spans="2:12">
      <c r="B27" s="71" t="s">
        <v>181</v>
      </c>
      <c r="C27" s="71"/>
      <c r="D27" s="71"/>
      <c r="E27" s="71"/>
      <c r="F27" s="71"/>
      <c r="G27" s="71"/>
      <c r="H27" s="71"/>
      <c r="I27" s="75"/>
      <c r="J27" s="71"/>
    </row>
    <row r="28" spans="2:12">
      <c r="B28" s="41" t="s">
        <v>122</v>
      </c>
      <c r="I28" s="8"/>
    </row>
    <row r="29" spans="2:12">
      <c r="B29" s="71" t="s">
        <v>171</v>
      </c>
      <c r="I29" s="8"/>
    </row>
    <row r="30" spans="2:12">
      <c r="B30" s="71" t="s">
        <v>172</v>
      </c>
      <c r="I30" s="8"/>
    </row>
    <row r="31" spans="2:12">
      <c r="B31" s="71" t="s">
        <v>173</v>
      </c>
      <c r="I31" s="8"/>
    </row>
    <row r="32" spans="2:12">
      <c r="B32" s="71" t="s">
        <v>174</v>
      </c>
      <c r="I32" s="8"/>
    </row>
    <row r="33" spans="1:9">
      <c r="I33" s="8"/>
    </row>
    <row r="34" spans="1:9">
      <c r="H34" s="8"/>
    </row>
    <row r="35" spans="1:9">
      <c r="H35" s="8"/>
    </row>
    <row r="36" spans="1:9">
      <c r="H36" s="8"/>
    </row>
    <row r="37" spans="1:9">
      <c r="H37" s="8"/>
    </row>
    <row r="38" spans="1:9">
      <c r="H38" s="8"/>
    </row>
    <row r="39" spans="1:9">
      <c r="H39" s="8"/>
    </row>
    <row r="40" spans="1:9">
      <c r="A40" s="22"/>
      <c r="B40" s="22"/>
      <c r="H40" s="8"/>
    </row>
    <row r="41" spans="1:9">
      <c r="A41" s="22"/>
      <c r="B41" s="22"/>
      <c r="C41" s="22"/>
      <c r="D41" s="22"/>
      <c r="E41" s="22"/>
      <c r="F41" s="22"/>
      <c r="H41" s="24"/>
      <c r="I41" s="22"/>
    </row>
    <row r="42" spans="1:9">
      <c r="H42" s="8"/>
    </row>
    <row r="43" spans="1:9">
      <c r="G43" s="25"/>
      <c r="H43" s="8"/>
    </row>
    <row r="44" spans="1:9">
      <c r="G44" s="23"/>
      <c r="H44" s="8"/>
    </row>
    <row r="45" spans="1:9">
      <c r="H45" s="8"/>
    </row>
    <row r="46" spans="1:9">
      <c r="H46" s="8"/>
    </row>
    <row r="47" spans="1:9">
      <c r="A47" s="22"/>
      <c r="B47" s="22"/>
      <c r="H47" s="8"/>
    </row>
    <row r="48" spans="1:9">
      <c r="H48" s="8"/>
    </row>
    <row r="49" spans="1:8">
      <c r="H49" s="8"/>
    </row>
    <row r="50" spans="1:8">
      <c r="H50" s="8"/>
    </row>
    <row r="51" spans="1:8">
      <c r="H51" s="8"/>
    </row>
    <row r="52" spans="1:8">
      <c r="H52" s="8"/>
    </row>
    <row r="53" spans="1:8">
      <c r="H53" s="8"/>
    </row>
    <row r="54" spans="1:8">
      <c r="H54" s="8"/>
    </row>
    <row r="55" spans="1:8">
      <c r="A55" t="s">
        <v>53</v>
      </c>
      <c r="H55" s="8"/>
    </row>
    <row r="56" spans="1:8">
      <c r="G56" t="s">
        <v>56</v>
      </c>
      <c r="H56" s="8" t="s">
        <v>58</v>
      </c>
    </row>
    <row r="57" spans="1:8">
      <c r="A57" t="s">
        <v>54</v>
      </c>
      <c r="C57" t="s">
        <v>55</v>
      </c>
      <c r="G57" t="s">
        <v>57</v>
      </c>
      <c r="H57" s="8" t="s">
        <v>59</v>
      </c>
    </row>
    <row r="58" spans="1:8">
      <c r="H58" s="8"/>
    </row>
    <row r="59" spans="1:8">
      <c r="A59" t="s">
        <v>60</v>
      </c>
      <c r="B59" t="s">
        <v>65</v>
      </c>
      <c r="C59" t="s">
        <v>61</v>
      </c>
      <c r="G59" t="s">
        <v>62</v>
      </c>
      <c r="H59" s="8" t="s">
        <v>63</v>
      </c>
    </row>
    <row r="60" spans="1:8">
      <c r="B60" t="s">
        <v>66</v>
      </c>
      <c r="C60" t="s">
        <v>67</v>
      </c>
      <c r="G60" t="s">
        <v>68</v>
      </c>
      <c r="H60" s="8" t="s">
        <v>69</v>
      </c>
    </row>
    <row r="61" spans="1:8">
      <c r="H61" s="8"/>
    </row>
    <row r="62" spans="1:8">
      <c r="A62" t="s">
        <v>70</v>
      </c>
      <c r="H62" s="8"/>
    </row>
    <row r="63" spans="1:8">
      <c r="A63" t="s">
        <v>64</v>
      </c>
      <c r="H63" s="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I1"/>
  <sheetViews>
    <sheetView workbookViewId="0">
      <selection sqref="A1:XFD1048576"/>
    </sheetView>
  </sheetViews>
  <sheetFormatPr defaultRowHeight="15"/>
  <cols>
    <col min="9" max="9" width="9.140625" style="8"/>
  </cols>
  <sheetData/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C18" sqref="C18"/>
    </sheetView>
  </sheetViews>
  <sheetFormatPr defaultRowHeight="15"/>
  <sheetData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G38"/>
  <sheetViews>
    <sheetView view="pageBreakPreview" topLeftCell="H1" zoomScale="60" workbookViewId="0">
      <selection activeCell="V56" sqref="V56"/>
    </sheetView>
  </sheetViews>
  <sheetFormatPr defaultRowHeight="15"/>
  <cols>
    <col min="1" max="1" width="11.42578125" hidden="1" customWidth="1"/>
    <col min="2" max="2" width="11.85546875" hidden="1" customWidth="1"/>
    <col min="3" max="3" width="10.5703125" hidden="1" customWidth="1"/>
    <col min="4" max="4" width="8" hidden="1" customWidth="1"/>
    <col min="5" max="5" width="10.5703125" hidden="1" customWidth="1"/>
    <col min="6" max="6" width="9.140625" hidden="1" customWidth="1"/>
    <col min="7" max="7" width="8.5703125" hidden="1" customWidth="1"/>
  </cols>
  <sheetData>
    <row r="2" spans="1:7" ht="18.75">
      <c r="A2" s="62"/>
      <c r="B2" s="62"/>
      <c r="C2" s="62"/>
      <c r="D2" s="62"/>
      <c r="E2" s="62"/>
      <c r="F2" s="62"/>
      <c r="G2" s="62"/>
    </row>
    <row r="4" spans="1:7">
      <c r="A4" s="70" t="s">
        <v>150</v>
      </c>
      <c r="B4" s="70" t="s">
        <v>150</v>
      </c>
      <c r="C4" s="70" t="s">
        <v>150</v>
      </c>
      <c r="D4" s="22"/>
      <c r="E4" s="22"/>
      <c r="F4" s="22"/>
      <c r="G4" s="22"/>
    </row>
    <row r="5" spans="1:7">
      <c r="A5" s="18" t="s">
        <v>129</v>
      </c>
      <c r="B5" s="18" t="s">
        <v>131</v>
      </c>
      <c r="C5" s="18" t="s">
        <v>133</v>
      </c>
      <c r="D5" s="36" t="s">
        <v>139</v>
      </c>
      <c r="E5" s="36" t="s">
        <v>141</v>
      </c>
      <c r="F5" s="36" t="s">
        <v>143</v>
      </c>
      <c r="G5" s="36" t="s">
        <v>147</v>
      </c>
    </row>
    <row r="6" spans="1:7">
      <c r="A6" s="17" t="s">
        <v>130</v>
      </c>
      <c r="B6" s="17" t="s">
        <v>132</v>
      </c>
      <c r="C6" s="17" t="s">
        <v>134</v>
      </c>
      <c r="D6" s="35" t="s">
        <v>146</v>
      </c>
      <c r="E6" s="35" t="s">
        <v>146</v>
      </c>
      <c r="F6" s="35"/>
      <c r="G6" s="35" t="s">
        <v>139</v>
      </c>
    </row>
    <row r="7" spans="1:7">
      <c r="A7" s="18" t="s">
        <v>136</v>
      </c>
      <c r="B7" s="18" t="s">
        <v>136</v>
      </c>
      <c r="C7" s="18" t="s">
        <v>136</v>
      </c>
      <c r="D7" s="18"/>
      <c r="E7" s="18"/>
      <c r="F7" s="18"/>
      <c r="G7" s="18"/>
    </row>
    <row r="8" spans="1:7">
      <c r="A8" s="16" t="s">
        <v>137</v>
      </c>
      <c r="B8" s="16" t="s">
        <v>138</v>
      </c>
      <c r="C8" s="16" t="s">
        <v>151</v>
      </c>
      <c r="D8" s="16"/>
      <c r="E8" s="16"/>
      <c r="F8" s="16"/>
      <c r="G8" s="16"/>
    </row>
    <row r="9" spans="1:7">
      <c r="A9" s="56">
        <f>SUM(32*130)</f>
        <v>4160</v>
      </c>
      <c r="B9" s="56">
        <f>SUM(32*130)</f>
        <v>4160</v>
      </c>
      <c r="C9" s="56">
        <f>SUM(32*130)</f>
        <v>4160</v>
      </c>
      <c r="D9" s="56">
        <f>SUM(A9:C9)</f>
        <v>12480</v>
      </c>
      <c r="E9" s="17"/>
      <c r="F9" s="17"/>
      <c r="G9" s="56">
        <f>SUM('rozpočet RTSM'!G9+D9)</f>
        <v>18880</v>
      </c>
    </row>
    <row r="10" spans="1:7">
      <c r="A10" s="18" t="s">
        <v>136</v>
      </c>
      <c r="B10" s="18" t="s">
        <v>136</v>
      </c>
      <c r="C10" s="18" t="s">
        <v>136</v>
      </c>
      <c r="D10" s="18"/>
      <c r="E10" s="18"/>
      <c r="F10" s="18"/>
      <c r="G10" s="36"/>
    </row>
    <row r="11" spans="1:7">
      <c r="A11" s="16" t="s">
        <v>138</v>
      </c>
      <c r="B11" s="16" t="s">
        <v>151</v>
      </c>
      <c r="C11" s="16" t="s">
        <v>152</v>
      </c>
      <c r="D11" s="16"/>
      <c r="E11" s="16"/>
      <c r="F11" s="16"/>
      <c r="G11" s="57"/>
    </row>
    <row r="12" spans="1:7">
      <c r="A12" s="56">
        <f>SUM(32*130)</f>
        <v>4160</v>
      </c>
      <c r="B12" s="56">
        <f>SUM(32*130)</f>
        <v>4160</v>
      </c>
      <c r="C12" s="56">
        <f>SUM(32*130)</f>
        <v>4160</v>
      </c>
      <c r="D12" s="56">
        <f>SUM(A12:C12)</f>
        <v>12480</v>
      </c>
      <c r="E12" s="17"/>
      <c r="F12" s="17"/>
      <c r="G12" s="56">
        <f>SUM('rozpočet RTSM'!G12+D12)</f>
        <v>18880</v>
      </c>
    </row>
    <row r="13" spans="1:7">
      <c r="A13" s="18" t="s">
        <v>136</v>
      </c>
      <c r="B13" s="18" t="s">
        <v>136</v>
      </c>
      <c r="C13" s="18" t="s">
        <v>136</v>
      </c>
      <c r="D13" s="18"/>
      <c r="E13" s="18"/>
      <c r="F13" s="18"/>
      <c r="G13" s="36"/>
    </row>
    <row r="14" spans="1:7">
      <c r="A14" s="16" t="s">
        <v>151</v>
      </c>
      <c r="B14" s="16" t="s">
        <v>152</v>
      </c>
      <c r="C14" s="16" t="s">
        <v>153</v>
      </c>
      <c r="D14" s="16"/>
      <c r="E14" s="16"/>
      <c r="F14" s="16"/>
      <c r="G14" s="57"/>
    </row>
    <row r="15" spans="1:7">
      <c r="A15" s="56">
        <f>SUM(32*130)</f>
        <v>4160</v>
      </c>
      <c r="B15" s="56">
        <f>SUM(32*130)</f>
        <v>4160</v>
      </c>
      <c r="C15" s="56">
        <f>SUM(32*130)</f>
        <v>4160</v>
      </c>
      <c r="D15" s="56">
        <f>SUM(A15:C15)</f>
        <v>12480</v>
      </c>
      <c r="E15" s="35"/>
      <c r="F15" s="35"/>
      <c r="G15" s="56">
        <f>SUM('rozpočet RTSM'!G15+D15)</f>
        <v>18880</v>
      </c>
    </row>
    <row r="16" spans="1:7">
      <c r="A16" s="18" t="s">
        <v>136</v>
      </c>
      <c r="B16" s="18" t="s">
        <v>136</v>
      </c>
      <c r="C16" s="18" t="s">
        <v>136</v>
      </c>
      <c r="D16" s="18"/>
      <c r="E16" s="18"/>
      <c r="F16" s="18"/>
      <c r="G16" s="36"/>
    </row>
    <row r="17" spans="1:7">
      <c r="A17" s="16" t="s">
        <v>152</v>
      </c>
      <c r="B17" s="16" t="s">
        <v>153</v>
      </c>
      <c r="C17" s="16" t="s">
        <v>154</v>
      </c>
      <c r="D17" s="16"/>
      <c r="E17" s="16"/>
      <c r="F17" s="16"/>
      <c r="G17" s="57"/>
    </row>
    <row r="18" spans="1:7">
      <c r="A18" s="46">
        <f>SUM(32*130)</f>
        <v>4160</v>
      </c>
      <c r="B18" s="46">
        <f>SUM(32*130)</f>
        <v>4160</v>
      </c>
      <c r="C18" s="46">
        <f>SUM(32*130)</f>
        <v>4160</v>
      </c>
      <c r="D18" s="46">
        <f>SUM(A18:C18)</f>
        <v>12480</v>
      </c>
      <c r="E18" s="17"/>
      <c r="F18" s="17"/>
      <c r="G18" s="56">
        <f>SUM('rozpočet RTSM'!G18+D18)</f>
        <v>18880</v>
      </c>
    </row>
    <row r="19" spans="1:7">
      <c r="A19" s="18" t="s">
        <v>136</v>
      </c>
      <c r="B19" s="18" t="s">
        <v>136</v>
      </c>
      <c r="C19" s="18" t="s">
        <v>136</v>
      </c>
      <c r="D19" s="18"/>
      <c r="E19" s="18"/>
      <c r="F19" s="18"/>
      <c r="G19" s="36"/>
    </row>
    <row r="20" spans="1:7">
      <c r="A20" s="16" t="s">
        <v>153</v>
      </c>
      <c r="B20" s="16" t="s">
        <v>154</v>
      </c>
      <c r="C20" s="16" t="s">
        <v>155</v>
      </c>
      <c r="D20" s="16"/>
      <c r="E20" s="16"/>
      <c r="F20" s="16"/>
      <c r="G20" s="57"/>
    </row>
    <row r="21" spans="1:7">
      <c r="A21" s="56">
        <f>SUM(32*130)</f>
        <v>4160</v>
      </c>
      <c r="B21" s="56">
        <f>SUM(32*130)</f>
        <v>4160</v>
      </c>
      <c r="C21" s="56">
        <f>SUM(32*130)</f>
        <v>4160</v>
      </c>
      <c r="D21" s="56">
        <f>SUM(A21:C21)</f>
        <v>12480</v>
      </c>
      <c r="E21" s="35"/>
      <c r="F21" s="35"/>
      <c r="G21" s="56">
        <f>SUM('rozpočet RTSM'!G21+D21)</f>
        <v>18880</v>
      </c>
    </row>
    <row r="22" spans="1:7">
      <c r="A22" s="18" t="s">
        <v>136</v>
      </c>
      <c r="B22" s="18" t="s">
        <v>136</v>
      </c>
      <c r="C22" s="18" t="s">
        <v>136</v>
      </c>
      <c r="D22" s="18"/>
      <c r="E22" s="18"/>
      <c r="F22" s="18"/>
      <c r="G22" s="36"/>
    </row>
    <row r="23" spans="1:7">
      <c r="A23" s="16" t="s">
        <v>154</v>
      </c>
      <c r="B23" s="16" t="s">
        <v>155</v>
      </c>
      <c r="C23" s="16" t="s">
        <v>156</v>
      </c>
      <c r="D23" s="16"/>
      <c r="E23" s="16"/>
      <c r="F23" s="16"/>
      <c r="G23" s="57"/>
    </row>
    <row r="24" spans="1:7">
      <c r="A24" s="56">
        <f>SUM(32*130)</f>
        <v>4160</v>
      </c>
      <c r="B24" s="56">
        <f>SUM(32*130)</f>
        <v>4160</v>
      </c>
      <c r="C24" s="56">
        <f>SUM(32*130)</f>
        <v>4160</v>
      </c>
      <c r="D24" s="56">
        <f>SUM(A24:C24)</f>
        <v>12480</v>
      </c>
      <c r="E24" s="35"/>
      <c r="F24" s="35"/>
      <c r="G24" s="56">
        <f>SUM('rozpočet RTSM'!G24+D24)</f>
        <v>18880</v>
      </c>
    </row>
    <row r="25" spans="1:7">
      <c r="A25" s="18" t="s">
        <v>136</v>
      </c>
      <c r="B25" s="18" t="s">
        <v>136</v>
      </c>
      <c r="C25" s="18" t="s">
        <v>136</v>
      </c>
      <c r="D25" s="18"/>
      <c r="E25" s="18"/>
      <c r="F25" s="18"/>
      <c r="G25" s="36"/>
    </row>
    <row r="26" spans="1:7">
      <c r="A26" s="16" t="s">
        <v>155</v>
      </c>
      <c r="B26" s="16" t="s">
        <v>156</v>
      </c>
      <c r="C26" s="16" t="s">
        <v>157</v>
      </c>
      <c r="D26" s="16"/>
      <c r="E26" s="16"/>
      <c r="F26" s="16"/>
      <c r="G26" s="57"/>
    </row>
    <row r="27" spans="1:7">
      <c r="A27" s="56">
        <f>SUM(32*130)</f>
        <v>4160</v>
      </c>
      <c r="B27" s="56">
        <f>SUM(32*130)</f>
        <v>4160</v>
      </c>
      <c r="C27" s="56">
        <f>SUM(32*130)</f>
        <v>4160</v>
      </c>
      <c r="D27" s="56">
        <f>SUM(A27:C27)</f>
        <v>12480</v>
      </c>
      <c r="E27" s="35"/>
      <c r="F27" s="35"/>
      <c r="G27" s="56">
        <f>SUM('rozpočet RTSM'!G27+D27)</f>
        <v>18880</v>
      </c>
    </row>
    <row r="29" spans="1:7" ht="15.75">
      <c r="A29" s="61">
        <f t="shared" ref="A29:G29" si="0">SUM(A9+A12+A15+A18+A21+A24+A27)</f>
        <v>29120</v>
      </c>
      <c r="B29" s="61">
        <f t="shared" si="0"/>
        <v>29120</v>
      </c>
      <c r="C29" s="61">
        <f t="shared" si="0"/>
        <v>29120</v>
      </c>
      <c r="D29" s="61">
        <f t="shared" si="0"/>
        <v>87360</v>
      </c>
      <c r="E29" s="61">
        <f t="shared" si="0"/>
        <v>0</v>
      </c>
      <c r="F29" s="61">
        <f t="shared" si="0"/>
        <v>0</v>
      </c>
      <c r="G29" s="61">
        <f t="shared" si="0"/>
        <v>132160</v>
      </c>
    </row>
    <row r="30" spans="1:7">
      <c r="A30" s="55">
        <f t="shared" ref="A30:G30" si="1">SUM(A29/2)</f>
        <v>14560</v>
      </c>
      <c r="B30" s="55">
        <f t="shared" si="1"/>
        <v>14560</v>
      </c>
      <c r="C30" s="55">
        <f t="shared" si="1"/>
        <v>14560</v>
      </c>
      <c r="D30" s="55">
        <f t="shared" si="1"/>
        <v>43680</v>
      </c>
      <c r="E30" s="55">
        <f t="shared" si="1"/>
        <v>0</v>
      </c>
      <c r="F30" s="55">
        <f t="shared" si="1"/>
        <v>0</v>
      </c>
      <c r="G30" s="55">
        <f t="shared" si="1"/>
        <v>66080</v>
      </c>
    </row>
    <row r="31" spans="1:7">
      <c r="A31" s="67">
        <f t="shared" ref="A31:G31" si="2">SUM(A29/2)</f>
        <v>14560</v>
      </c>
      <c r="B31" s="67">
        <f t="shared" si="2"/>
        <v>14560</v>
      </c>
      <c r="C31" s="67">
        <f t="shared" si="2"/>
        <v>14560</v>
      </c>
      <c r="D31" s="67">
        <f t="shared" si="2"/>
        <v>43680</v>
      </c>
      <c r="E31" s="67">
        <f t="shared" si="2"/>
        <v>0</v>
      </c>
      <c r="F31" s="67">
        <f t="shared" si="2"/>
        <v>0</v>
      </c>
      <c r="G31" s="67">
        <f t="shared" si="2"/>
        <v>66080</v>
      </c>
    </row>
    <row r="32" spans="1:7">
      <c r="A32" s="55">
        <v>6240</v>
      </c>
      <c r="B32" s="55">
        <v>6240</v>
      </c>
      <c r="C32" s="55">
        <v>6240</v>
      </c>
      <c r="D32" s="55">
        <f>SUM(A32:C32)</f>
        <v>18720</v>
      </c>
      <c r="E32" s="55">
        <v>4800</v>
      </c>
      <c r="F32" s="55">
        <v>4800</v>
      </c>
      <c r="G32" s="55">
        <f>SUM('rozpočet RTSM'!G32+D32)</f>
        <v>28320</v>
      </c>
    </row>
    <row r="33" spans="1:7">
      <c r="A33" s="55">
        <f>SUM(2080*4)</f>
        <v>8320</v>
      </c>
      <c r="B33" s="55">
        <f>SUM(2080*4)</f>
        <v>8320</v>
      </c>
      <c r="C33" s="55">
        <f>SUM(2080*4)</f>
        <v>8320</v>
      </c>
      <c r="D33" s="55">
        <f>SUM(A33:C33)</f>
        <v>24960</v>
      </c>
      <c r="E33" s="55">
        <v>1600</v>
      </c>
      <c r="F33" s="55">
        <v>1600</v>
      </c>
      <c r="G33" s="55">
        <f>SUM('rozpočet RTSM'!G33+D33)</f>
        <v>37760</v>
      </c>
    </row>
    <row r="34" spans="1:7">
      <c r="A34" s="55">
        <v>2080</v>
      </c>
      <c r="B34" s="55">
        <v>2080</v>
      </c>
      <c r="C34" s="55">
        <v>2080</v>
      </c>
      <c r="D34" s="55">
        <f>SUM(A34:C34)</f>
        <v>6240</v>
      </c>
      <c r="E34" s="55"/>
      <c r="F34" s="55"/>
      <c r="G34" s="55">
        <f>SUM('rozpočet RTSM'!G34+D34)</f>
        <v>9440</v>
      </c>
    </row>
    <row r="38" spans="1:7">
      <c r="G38" s="68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="60" workbookViewId="0"/>
  </sheetViews>
  <sheetFormatPr defaultRowHeight="1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RTSM</vt:lpstr>
      <vt:lpstr>rozpočet RTSM</vt:lpstr>
      <vt:lpstr>text</vt:lpstr>
      <vt:lpstr>list 1</vt:lpstr>
      <vt:lpstr>List2</vt:lpstr>
      <vt:lpstr>List1</vt:lpstr>
      <vt:lpstr>List3</vt:lpstr>
      <vt:lpstr>'rozpočet RTSM'!Oblast_tisku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2019-09-26T09:57:44Z</dcterms:modified>
</cp:coreProperties>
</file>