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5" yWindow="65521" windowWidth="10230" windowHeight="7290" tabRatio="775" activeTab="2"/>
  </bookViews>
  <sheets>
    <sheet name="DCI_seznam" sheetId="1" r:id="rId1"/>
    <sheet name="DCI_I.st." sheetId="2" r:id="rId2"/>
    <sheet name="DCI_II.st." sheetId="3" r:id="rId3"/>
    <sheet name="DKY_seznam" sheetId="4" r:id="rId4"/>
    <sheet name="copy_before_draw_KO" sheetId="5" state="hidden" r:id="rId5"/>
    <sheet name="DKY_I.st." sheetId="6" r:id="rId6"/>
    <sheet name="DKY_II.st." sheetId="7" r:id="rId7"/>
    <sheet name="gro4_res" sheetId="8" state="hidden" r:id="rId8"/>
    <sheet name="KOres" sheetId="9" state="hidden" r:id="rId9"/>
  </sheets>
  <externalReferences>
    <externalReference r:id="rId12"/>
  </externalReferences>
  <definedNames>
    <definedName name="_xlfn.BAHTTEXT" hidden="1">#NAME?</definedName>
    <definedName name="dadaD">#REF!</definedName>
    <definedName name="hjk">#REF!</definedName>
    <definedName name="IPC_Member">#REF!</definedName>
    <definedName name="jun">#REF!</definedName>
    <definedName name="LastUpdate">#REF!</definedName>
    <definedName name="_xlnm.Print_Titles" localSheetId="0">'DCI_seznam'!$3:$3</definedName>
    <definedName name="_xlnm.Print_Titles" localSheetId="3">'DKY_seznam'!$3:$3</definedName>
    <definedName name="_xlnm.Print_Area" localSheetId="4">'copy_before_draw_KO'!$A$1:$E$67</definedName>
    <definedName name="_xlnm.Print_Area" localSheetId="1">'DCI_I.st.'!$A$1:$Z$227</definedName>
    <definedName name="_xlnm.Print_Area" localSheetId="2">'DCI_II.st.'!$A$1:$I$66</definedName>
    <definedName name="_xlnm.Print_Area" localSheetId="6">'DKY_II.st.'!$A$1:$I$18</definedName>
    <definedName name="_xlnm.Print_Area" localSheetId="3">'DKY_seznam'!$A$1:$D$17</definedName>
    <definedName name="ReportName">#REF!</definedName>
    <definedName name="SDSA">#REF!</definedName>
    <definedName name="Termin">#REF!</definedName>
    <definedName name="Z_86C4B05F_0D09_4384_940E_08F59B05579B_.wvu.PrintArea" localSheetId="4" hidden="1">'copy_before_draw_KO'!$A$1:$D$39</definedName>
    <definedName name="Z_86C4B05F_0D09_4384_940E_08F59B05579B_.wvu.PrintArea" localSheetId="1" hidden="1">'DCI_I.st.'!$A$1:$Z$147</definedName>
    <definedName name="Z_86C4B05F_0D09_4384_940E_08F59B05579B_.wvu.PrintTitles" localSheetId="0" hidden="1">'DCI_seznam'!$3:$3</definedName>
    <definedName name="Z_86C4B05F_0D09_4384_940E_08F59B05579B_.wvu.PrintTitles" localSheetId="3" hidden="1">'DKY_seznam'!$3:$3</definedName>
    <definedName name="Z_D99C3D5F_F751_46B1_B072_A84A2AA736BD_.wvu.PrintArea" localSheetId="4" hidden="1">'copy_before_draw_KO'!$A$1:$D$39</definedName>
    <definedName name="Z_D99C3D5F_F751_46B1_B072_A84A2AA736BD_.wvu.PrintArea" localSheetId="1" hidden="1">'DCI_I.st.'!$A$1:$Z$147</definedName>
    <definedName name="Z_D99C3D5F_F751_46B1_B072_A84A2AA736BD_.wvu.PrintTitles" localSheetId="0" hidden="1">'DCI_seznam'!$3:$3</definedName>
    <definedName name="Z_D99C3D5F_F751_46B1_B072_A84A2AA736BD_.wvu.PrintTitles" localSheetId="3" hidden="1">'DKY_seznam'!$3:$3</definedName>
  </definedNames>
  <calcPr fullCalcOnLoad="1"/>
</workbook>
</file>

<file path=xl/sharedStrings.xml><?xml version="1.0" encoding="utf-8"?>
<sst xmlns="http://schemas.openxmlformats.org/spreadsheetml/2006/main" count="2951" uniqueCount="344">
  <si>
    <t>F</t>
  </si>
  <si>
    <t>num.</t>
  </si>
  <si>
    <t>country</t>
  </si>
  <si>
    <t>Rank</t>
  </si>
  <si>
    <t>Country</t>
  </si>
  <si>
    <t>Pts</t>
  </si>
  <si>
    <t>Name/country</t>
  </si>
  <si>
    <t>name</t>
  </si>
  <si>
    <t>Sets</t>
  </si>
  <si>
    <t>Pl.No.</t>
  </si>
  <si>
    <t>Round 1</t>
  </si>
  <si>
    <t>Round 2</t>
  </si>
  <si>
    <t>Round 3</t>
  </si>
  <si>
    <t>No.Pl.</t>
  </si>
  <si>
    <t xml:space="preserve">Succession from Boy's singles </t>
  </si>
  <si>
    <t>Name</t>
  </si>
  <si>
    <t>A</t>
  </si>
  <si>
    <t>B</t>
  </si>
  <si>
    <t>C</t>
  </si>
  <si>
    <t>D</t>
  </si>
  <si>
    <t>E</t>
  </si>
  <si>
    <t>G</t>
  </si>
  <si>
    <t>H</t>
  </si>
  <si>
    <t>rank</t>
  </si>
  <si>
    <t>Group 1</t>
  </si>
  <si>
    <t>Group 2</t>
  </si>
  <si>
    <t>Group 3</t>
  </si>
  <si>
    <t>Group 4</t>
  </si>
  <si>
    <t>Draw</t>
  </si>
  <si>
    <t/>
  </si>
  <si>
    <t xml:space="preserve">   </t>
  </si>
  <si>
    <t>I.</t>
  </si>
  <si>
    <t>II.</t>
  </si>
  <si>
    <t>III.</t>
  </si>
  <si>
    <t>OCG-group 1</t>
  </si>
  <si>
    <t>OCG-group 2</t>
  </si>
  <si>
    <t>OCG-group 3</t>
  </si>
  <si>
    <t>OCG-group 4</t>
  </si>
  <si>
    <t>OCG-group 5</t>
  </si>
  <si>
    <t>OCG-group 6</t>
  </si>
  <si>
    <t>OCG-group 7</t>
  </si>
  <si>
    <t>OCG-group 8</t>
  </si>
  <si>
    <t>OCG-group 9</t>
  </si>
  <si>
    <t>OCG-group 10</t>
  </si>
  <si>
    <t>OCG-group 11</t>
  </si>
  <si>
    <t>OCG-group 12</t>
  </si>
  <si>
    <t>OCG-group 13</t>
  </si>
  <si>
    <t>OCG-group 14</t>
  </si>
  <si>
    <t>OCG-group 15</t>
  </si>
  <si>
    <t>OCG-group 16</t>
  </si>
  <si>
    <t>OCG-group 17</t>
  </si>
  <si>
    <t>OCG-group 18</t>
  </si>
  <si>
    <t>OCG-group 19</t>
  </si>
  <si>
    <t>OCG-group 20</t>
  </si>
  <si>
    <t>OCG-group 21</t>
  </si>
  <si>
    <t>OCG-group 22</t>
  </si>
  <si>
    <t>OCG-group 23</t>
  </si>
  <si>
    <t>OCG-group 24</t>
  </si>
  <si>
    <t>OCG-group 25</t>
  </si>
  <si>
    <t>OCG-group 26</t>
  </si>
  <si>
    <t>OCG-group 27</t>
  </si>
  <si>
    <t>OCG-group 28</t>
  </si>
  <si>
    <t>OCG-group 29</t>
  </si>
  <si>
    <t>OCG-group 30</t>
  </si>
  <si>
    <t>OCG-group 31</t>
  </si>
  <si>
    <t>OCG-group 32</t>
  </si>
  <si>
    <t>Dorostenky</t>
  </si>
  <si>
    <t>Frýdlant n. O</t>
  </si>
  <si>
    <t>27.08.2016</t>
  </si>
  <si>
    <t>Petrovová Nikita</t>
  </si>
  <si>
    <t>SKST Baník Havířov</t>
  </si>
  <si>
    <t>Sazimová Terezie</t>
  </si>
  <si>
    <t>TJ Sokol PP Hradec Králové 2</t>
  </si>
  <si>
    <t>Jirásková Tereza</t>
  </si>
  <si>
    <t>Daňová Barbora</t>
  </si>
  <si>
    <t>CDU SPORT - ST Ostrava</t>
  </si>
  <si>
    <t>Nováková Martina</t>
  </si>
  <si>
    <t>Vašendová Jana</t>
  </si>
  <si>
    <t>TJ Ostrava KST</t>
  </si>
  <si>
    <t>Kotková Daniela</t>
  </si>
  <si>
    <t>SK Frýdlant n.O.</t>
  </si>
  <si>
    <t>Rozkydalová Eliška</t>
  </si>
  <si>
    <t>Jemelíková Alice</t>
  </si>
  <si>
    <t>Klempererová Anna</t>
  </si>
  <si>
    <t>Kurajská Tereza</t>
  </si>
  <si>
    <t>SK Frýdlant n. O.</t>
  </si>
  <si>
    <t>Matějová Hana</t>
  </si>
  <si>
    <t>Strámová Eliška</t>
  </si>
  <si>
    <t>Memoriál Milana Hrachového - dorostenky</t>
  </si>
  <si>
    <t>Brateyko Solomiya</t>
  </si>
  <si>
    <t>SKST Hodonín</t>
  </si>
  <si>
    <t>Petrovová Nikita - SKST Baník Havířov</t>
  </si>
  <si>
    <t>Nováková Martina - TJ Sokol PP Hradec Králové 2</t>
  </si>
  <si>
    <t>3:0 (6,9,6)</t>
  </si>
  <si>
    <t>Vašendová Jana - TJ Ostrava KST</t>
  </si>
  <si>
    <t>3:0 (6,8,8)</t>
  </si>
  <si>
    <t>Jirásková Tereza - TJ Sokol PP Hradec Králové 2</t>
  </si>
  <si>
    <t>3:0 (5,7,4)</t>
  </si>
  <si>
    <t>Sazimová Terezie - TJ Sokol PP Hradec Králové 2</t>
  </si>
  <si>
    <t>3:1 (-9,3,2,6)</t>
  </si>
  <si>
    <t>Daňová Barbora - CDU SPORT - ST Ostrava</t>
  </si>
  <si>
    <t>3:1 (-8,6,4,4)</t>
  </si>
  <si>
    <t>Klempererová Anna - TJ Sokol PP Hradec Králové 2</t>
  </si>
  <si>
    <t>3:1 (-9,2,4,7)</t>
  </si>
  <si>
    <t>Brateyko Solomiya - SKST Hodonín</t>
  </si>
  <si>
    <t>3:0 (3,7,7)</t>
  </si>
  <si>
    <t>3:0</t>
  </si>
  <si>
    <t>6 : 0</t>
  </si>
  <si>
    <t>4,</t>
  </si>
  <si>
    <t>14,</t>
  </si>
  <si>
    <t>9,</t>
  </si>
  <si>
    <t>7,</t>
  </si>
  <si>
    <t>8,</t>
  </si>
  <si>
    <t>0:3</t>
  </si>
  <si>
    <t>1:3</t>
  </si>
  <si>
    <t>1 : 6</t>
  </si>
  <si>
    <t>-4,</t>
  </si>
  <si>
    <t>-14,</t>
  </si>
  <si>
    <t>-9,</t>
  </si>
  <si>
    <t>-3,</t>
  </si>
  <si>
    <t>-12,</t>
  </si>
  <si>
    <t>3:1</t>
  </si>
  <si>
    <t>3 : 4</t>
  </si>
  <si>
    <t>-7,</t>
  </si>
  <si>
    <t>-8,</t>
  </si>
  <si>
    <t>3,</t>
  </si>
  <si>
    <t>12,</t>
  </si>
  <si>
    <t>player No. 1-10</t>
  </si>
  <si>
    <t>player No. 1-7</t>
  </si>
  <si>
    <t>player No. 7-10</t>
  </si>
  <si>
    <t>6,</t>
  </si>
  <si>
    <t>5,</t>
  </si>
  <si>
    <t>3 : 3</t>
  </si>
  <si>
    <t>-6,</t>
  </si>
  <si>
    <t>-5,</t>
  </si>
  <si>
    <t>0 : 6</t>
  </si>
  <si>
    <t>player No. 14-8</t>
  </si>
  <si>
    <t>player No. 14-5</t>
  </si>
  <si>
    <t>player No. 5-8</t>
  </si>
  <si>
    <t>6 : 1</t>
  </si>
  <si>
    <t>10,</t>
  </si>
  <si>
    <t>-10,</t>
  </si>
  <si>
    <t>player No. 2-11</t>
  </si>
  <si>
    <t>player No. 2-6</t>
  </si>
  <si>
    <t>player No. 6-11</t>
  </si>
  <si>
    <t>9 : 1</t>
  </si>
  <si>
    <t>2,</t>
  </si>
  <si>
    <t>1,</t>
  </si>
  <si>
    <t>7 : 3</t>
  </si>
  <si>
    <t>3 : 6</t>
  </si>
  <si>
    <t>-2,</t>
  </si>
  <si>
    <t>-1,</t>
  </si>
  <si>
    <t>0 : 9</t>
  </si>
  <si>
    <t>player No. 3-12</t>
  </si>
  <si>
    <t>player No. 4-13</t>
  </si>
  <si>
    <t>player No. 3-4</t>
  </si>
  <si>
    <t>player No. 12-13</t>
  </si>
  <si>
    <t>player No. 3-13</t>
  </si>
  <si>
    <t>player No. 4-12</t>
  </si>
  <si>
    <t>MMH</t>
  </si>
  <si>
    <t>MS Brno</t>
  </si>
  <si>
    <t>Vaculík Miloslav</t>
  </si>
  <si>
    <t>Skála Radek</t>
  </si>
  <si>
    <t>Rusnák Aleš</t>
  </si>
  <si>
    <t>Mikolašík Michal</t>
  </si>
  <si>
    <t>CSVČ sv. Jana Boska v Havířově</t>
  </si>
  <si>
    <t>Mazůrek Matěj</t>
  </si>
  <si>
    <t>KST Zlín</t>
  </si>
  <si>
    <t>Dufek Jan</t>
  </si>
  <si>
    <t>Bakota Adam</t>
  </si>
  <si>
    <t>BSK Malenovice</t>
  </si>
  <si>
    <t>Stávek Jan</t>
  </si>
  <si>
    <t>Ondračka Adam</t>
  </si>
  <si>
    <t>Novák Lukáš</t>
  </si>
  <si>
    <t>ŠKST Martin</t>
  </si>
  <si>
    <t>Maruniak Dominik</t>
  </si>
  <si>
    <t>Polsko</t>
  </si>
  <si>
    <t>Malecha Maciej</t>
  </si>
  <si>
    <t>Lichna Matěj</t>
  </si>
  <si>
    <t>Kolacha Konrád</t>
  </si>
  <si>
    <t>EXITERIA KST Jeseník</t>
  </si>
  <si>
    <t>Kašník Sebastián</t>
  </si>
  <si>
    <t>TJ OP Prostějov</t>
  </si>
  <si>
    <t>Jeřábek Jakub</t>
  </si>
  <si>
    <t>Orel Stará Bělá</t>
  </si>
  <si>
    <t>Molin Vojtěch</t>
  </si>
  <si>
    <t>Hofman Adrián</t>
  </si>
  <si>
    <t>Sedláček Michael</t>
  </si>
  <si>
    <t>Skotnica Martin</t>
  </si>
  <si>
    <t>Štalzer Adam</t>
  </si>
  <si>
    <t>Herec Lukáš</t>
  </si>
  <si>
    <t>Stolní tenis Kozlovice</t>
  </si>
  <si>
    <t>Pustka Matouš</t>
  </si>
  <si>
    <t>SK Přerov</t>
  </si>
  <si>
    <t>Skopal Dalibor</t>
  </si>
  <si>
    <t>Veigl Lukáš</t>
  </si>
  <si>
    <t>Jakubský Filip</t>
  </si>
  <si>
    <t>Jirásek Martin</t>
  </si>
  <si>
    <t>Soukup Adam</t>
  </si>
  <si>
    <t>TTC Brandýs nad Labem</t>
  </si>
  <si>
    <t>Chalupa Josef</t>
  </si>
  <si>
    <t>Hušek Adam</t>
  </si>
  <si>
    <t>TTC Elizza Praha</t>
  </si>
  <si>
    <t>Dvořák Petr</t>
  </si>
  <si>
    <t>Dufek Jakub</t>
  </si>
  <si>
    <t>Fausek Matěj</t>
  </si>
  <si>
    <t>Vévoda Ondřej</t>
  </si>
  <si>
    <t>Kotek Dominik</t>
  </si>
  <si>
    <t>Koubek Vojtěch</t>
  </si>
  <si>
    <t>Mokrejš Jan</t>
  </si>
  <si>
    <t>Plachta Jakub</t>
  </si>
  <si>
    <t>Martinko Tomáš</t>
  </si>
  <si>
    <t>Koldas Tomáš</t>
  </si>
  <si>
    <t>Górecki Jan</t>
  </si>
  <si>
    <t>Průša David</t>
  </si>
  <si>
    <t>Onderka František</t>
  </si>
  <si>
    <t>Lapčík Ondřej</t>
  </si>
  <si>
    <t>28.8.2016</t>
  </si>
  <si>
    <t>Memoriál Milana Hrachového - dorostenci (OCB)</t>
  </si>
  <si>
    <t>player No. 42-38</t>
  </si>
  <si>
    <t>player No. 34-42</t>
  </si>
  <si>
    <t>player No. 34-38</t>
  </si>
  <si>
    <t>Frýdlant n. O.</t>
  </si>
  <si>
    <t>-11,</t>
  </si>
  <si>
    <t>4 : 3</t>
  </si>
  <si>
    <t>11,</t>
  </si>
  <si>
    <t>Group 14</t>
  </si>
  <si>
    <t>player No. 18-24</t>
  </si>
  <si>
    <t>player No. 12-18</t>
  </si>
  <si>
    <t>player No. 12-24</t>
  </si>
  <si>
    <t>9</t>
  </si>
  <si>
    <t>6 : 2</t>
  </si>
  <si>
    <t>3:2</t>
  </si>
  <si>
    <t>-9</t>
  </si>
  <si>
    <t>5 : 4</t>
  </si>
  <si>
    <t>2:3</t>
  </si>
  <si>
    <t>Group 13</t>
  </si>
  <si>
    <t>Dorostenci</t>
  </si>
  <si>
    <t>player No. 13-26</t>
  </si>
  <si>
    <t>player No. 11-13</t>
  </si>
  <si>
    <t>player No. 11-26</t>
  </si>
  <si>
    <t>Group 12</t>
  </si>
  <si>
    <t>player No. 23-30</t>
  </si>
  <si>
    <t>player No. 10-23</t>
  </si>
  <si>
    <t>player No. 10-30</t>
  </si>
  <si>
    <t>-8</t>
  </si>
  <si>
    <t>5 : 3</t>
  </si>
  <si>
    <t>8</t>
  </si>
  <si>
    <t>Group 11</t>
  </si>
  <si>
    <t>player No. 16-27</t>
  </si>
  <si>
    <t>player No. 43-16</t>
  </si>
  <si>
    <t>player No. 43-27</t>
  </si>
  <si>
    <t>Group 10</t>
  </si>
  <si>
    <t>player No. 20-28</t>
  </si>
  <si>
    <t>player No. 8-20</t>
  </si>
  <si>
    <t>player No. 8-28</t>
  </si>
  <si>
    <t>Group 9</t>
  </si>
  <si>
    <t>player No. 14-35</t>
  </si>
  <si>
    <t>player No. 7-14</t>
  </si>
  <si>
    <t>player No. 7-35</t>
  </si>
  <si>
    <t>Group 8</t>
  </si>
  <si>
    <t>player No. 19-40</t>
  </si>
  <si>
    <t>player No. 6-19</t>
  </si>
  <si>
    <t>player No. 6-40</t>
  </si>
  <si>
    <t>Group 7</t>
  </si>
  <si>
    <t>player No. 21-31</t>
  </si>
  <si>
    <t>player No. 5-21</t>
  </si>
  <si>
    <t>player No. 5-31</t>
  </si>
  <si>
    <t>-10</t>
  </si>
  <si>
    <t>10</t>
  </si>
  <si>
    <t>Group 6</t>
  </si>
  <si>
    <t>player No. 22-33</t>
  </si>
  <si>
    <t>player No. 4-22</t>
  </si>
  <si>
    <t>player No. 4-33</t>
  </si>
  <si>
    <t>Group 5</t>
  </si>
  <si>
    <t>player No. 15-36</t>
  </si>
  <si>
    <t>player No. 3-15</t>
  </si>
  <si>
    <t>player No. 3-36</t>
  </si>
  <si>
    <t>player No. 39-25</t>
  </si>
  <si>
    <t>player No. 2-39</t>
  </si>
  <si>
    <t>player No. 2-25</t>
  </si>
  <si>
    <t>player No. 44-37</t>
  </si>
  <si>
    <t>player No. 41-44</t>
  </si>
  <si>
    <t>player No. 41-37</t>
  </si>
  <si>
    <t>0,</t>
  </si>
  <si>
    <t>player No. 17-32</t>
  </si>
  <si>
    <t>player No. 1-17</t>
  </si>
  <si>
    <t>player No. 1-32</t>
  </si>
  <si>
    <t>Mikolašík Michal - SKST Baník Havířov</t>
  </si>
  <si>
    <t>3:0 (8,9,12)</t>
  </si>
  <si>
    <t>bye</t>
  </si>
  <si>
    <t>3:2 (-9,7,7,-9,9)</t>
  </si>
  <si>
    <t>Hušek Adam - TJ Sokol PP Hradec Králové 2</t>
  </si>
  <si>
    <t>3:1 (5,-13,3,6)</t>
  </si>
  <si>
    <t>Fausek Matěj - TTC Elizza Praha</t>
  </si>
  <si>
    <t>3:0 (6,9,8)</t>
  </si>
  <si>
    <t>Maruniak Dominik - ŠKST Martin</t>
  </si>
  <si>
    <t>3:0 (7,8,8)</t>
  </si>
  <si>
    <t>Veigl Lukáš - EXITERIA KST Jeseník</t>
  </si>
  <si>
    <t>3:0 (6,5,8)</t>
  </si>
  <si>
    <t>Kolacha Konrád - Polsko</t>
  </si>
  <si>
    <t>3:2 (4,-9,-10,6,6)</t>
  </si>
  <si>
    <t>Martinko Tomáš - TJ Ostrava KST</t>
  </si>
  <si>
    <t>3:0 (10,7,7)</t>
  </si>
  <si>
    <t>Plachta Jakub - TJ Ostrava KST</t>
  </si>
  <si>
    <t>3:0 (6,6,8)</t>
  </si>
  <si>
    <t>Soukup Adam - SK Přerov</t>
  </si>
  <si>
    <t>3:0 (3,7,9)</t>
  </si>
  <si>
    <t>Malecha Maciej - Polsko</t>
  </si>
  <si>
    <t>3:0 (9,8,9)</t>
  </si>
  <si>
    <t>Vévoda Ondřej - BSK Malenovice</t>
  </si>
  <si>
    <t>3:0 (6,7,7)</t>
  </si>
  <si>
    <t>Skála Radek - MS Brno</t>
  </si>
  <si>
    <t>3:0 (6,9,10)</t>
  </si>
  <si>
    <t>Herec Lukáš - BSK Malenovice</t>
  </si>
  <si>
    <t>3:1 (-5,8,7,8)</t>
  </si>
  <si>
    <t>Onderka František - TJ Ostrava KST</t>
  </si>
  <si>
    <t>Průša David - TTC Elizza Praha</t>
  </si>
  <si>
    <t>3:2 (7,-5,5,-13,9)</t>
  </si>
  <si>
    <t>3:0 (10,7,8)</t>
  </si>
  <si>
    <t>Chalupa Josef - TTC Brandýs nad Labem</t>
  </si>
  <si>
    <t>3:2 (-10,13,-5,7,5)</t>
  </si>
  <si>
    <t>Mokrejš Jan - TJ Sokol PP Hradec Králové 2</t>
  </si>
  <si>
    <t>3:0 (8,6,10)</t>
  </si>
  <si>
    <t>Kotek Dominik - SK Frýdlant n.O.</t>
  </si>
  <si>
    <t>3:2 (-8,-4,7,10,7)</t>
  </si>
  <si>
    <t>Rusnák Aleš - SKST Baník Havířov</t>
  </si>
  <si>
    <t>3:0 (9,3,12)</t>
  </si>
  <si>
    <t>Jakubský Filip - TJ Sokol PP Hradec Králové 2</t>
  </si>
  <si>
    <t>3:0 (8,11,0)</t>
  </si>
  <si>
    <t>Koldas Tomáš - TJ Ostrava KST</t>
  </si>
  <si>
    <t>3:0 (7,9,5)</t>
  </si>
  <si>
    <t>Górecki Jan - SKST Baník Havířov</t>
  </si>
  <si>
    <t>3:0 (7,7,9)</t>
  </si>
  <si>
    <t>Dufek Jan - KST Zlín</t>
  </si>
  <si>
    <t>3:2 (5,-6,7,-9,8)</t>
  </si>
  <si>
    <t>Vaculík Miloslav - MS Brno</t>
  </si>
  <si>
    <t>3:2 (9,6,-9,-9,10)</t>
  </si>
  <si>
    <t>Štalzer Adam - SK Frýdlant n. O.</t>
  </si>
  <si>
    <t>4:1 (8,12,-20,7,12)</t>
  </si>
  <si>
    <t>Dvořák Petr - TTC Elizza Praha</t>
  </si>
  <si>
    <t>3:0 (7,5,6)</t>
  </si>
  <si>
    <t>Sedláček Michael - SK Frýdlant n. O.</t>
  </si>
  <si>
    <t>Lapčík Ondřej - SKST Hodonín</t>
  </si>
</sst>
</file>

<file path=xl/styles.xml><?xml version="1.0" encoding="utf-8"?>
<styleSheet xmlns="http://schemas.openxmlformats.org/spreadsheetml/2006/main">
  <numFmts count="4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 &quot;"/>
    <numFmt numFmtId="165" formatCode="d/m/yy"/>
    <numFmt numFmtId="166" formatCode="[$-405]d\.\ mmmm\ yyyy"/>
    <numFmt numFmtId="167" formatCode="&quot;$&quot;#,##0_);\(&quot;$&quot;#,##0\)"/>
    <numFmt numFmtId="168" formatCode="&quot;$&quot;#,##0_);[Red]\(&quot;$&quot;#,##0\)"/>
    <numFmt numFmtId="169" formatCode="&quot;$&quot;#,##0.00_);\(&quot;$&quot;#,##0.00\)"/>
    <numFmt numFmtId="170" formatCode="&quot;$&quot;#,##0.00_);[Red]\(&quot;$&quot;#,##0.00\)"/>
    <numFmt numFmtId="171" formatCode="_(&quot;$&quot;* #,##0_);_(&quot;$&quot;* \(#,##0\);_(&quot;$&quot;* &quot;-&quot;_);_(@_)"/>
    <numFmt numFmtId="172" formatCode="_(* #,##0_);_(* \(#,##0\);_(* &quot;-&quot;_);_(@_)"/>
    <numFmt numFmtId="173" formatCode="_(&quot;$&quot;* #,##0.00_);_(&quot;$&quot;* \(#,##0.00\);_(&quot;$&quot;* &quot;-&quot;??_);_(@_)"/>
    <numFmt numFmtId="174" formatCode="_(* #,##0.00_);_(* \(#,##0.00\);_(* &quot;-&quot;??_);_(@_)"/>
    <numFmt numFmtId="175" formatCode="mmmm\ d\,\ yyyy"/>
    <numFmt numFmtId="176" formatCode="&quot;Yes&quot;;&quot;Yes&quot;;&quot;No&quot;"/>
    <numFmt numFmtId="177" formatCode="&quot;True&quot;;&quot;True&quot;;&quot;False&quot;"/>
    <numFmt numFmtId="178" formatCode="&quot;On&quot;;&quot;On&quot;;&quot;Off&quot;"/>
    <numFmt numFmtId="179" formatCode="yy\-m\-d"/>
    <numFmt numFmtId="180" formatCode="yy\-mm\-dd"/>
    <numFmt numFmtId="181" formatCode="0.0"/>
    <numFmt numFmtId="182" formatCode="\ "/>
    <numFmt numFmtId="183" formatCode="m/yy"/>
    <numFmt numFmtId="184" formatCode="m/yy"/>
    <numFmt numFmtId="185" formatCode="d/mmmm\ yyyy"/>
    <numFmt numFmtId="186" formatCode="hh/mm"/>
    <numFmt numFmtId="187" formatCode="mm/yy"/>
    <numFmt numFmtId="188" formatCode="00"/>
    <numFmt numFmtId="189" formatCode="0.000"/>
    <numFmt numFmtId="190" formatCode="0.0000"/>
    <numFmt numFmtId="191" formatCode="00000"/>
    <numFmt numFmtId="192" formatCode="mm/yy"/>
    <numFmt numFmtId="193" formatCode="dd/mm/yy"/>
    <numFmt numFmtId="194" formatCode="\$#,##0\ ;\(\$#,##0\)"/>
    <numFmt numFmtId="195" formatCode="[$€-2]\ #\ ##,000_);[Red]\([$€-2]\ #\ ##,000\)"/>
  </numFmts>
  <fonts count="100">
    <font>
      <sz val="10"/>
      <name val="Arial CE"/>
      <family val="0"/>
    </font>
    <font>
      <sz val="10"/>
      <name val="Times New Roman CE"/>
      <family val="1"/>
    </font>
    <font>
      <sz val="8"/>
      <name val="Verdana"/>
      <family val="2"/>
    </font>
    <font>
      <u val="single"/>
      <sz val="10"/>
      <color indexed="12"/>
      <name val="Arial CE"/>
      <family val="0"/>
    </font>
    <font>
      <u val="single"/>
      <sz val="10"/>
      <color indexed="36"/>
      <name val="Arial CE"/>
      <family val="0"/>
    </font>
    <font>
      <b/>
      <sz val="12"/>
      <name val="Times New Roman CE"/>
      <family val="1"/>
    </font>
    <font>
      <sz val="8"/>
      <name val="Times New Roman CE"/>
      <family val="1"/>
    </font>
    <font>
      <b/>
      <i/>
      <sz val="12"/>
      <name val="Times New Roman CE"/>
      <family val="1"/>
    </font>
    <font>
      <b/>
      <i/>
      <sz val="14"/>
      <name val="Times New Roman CE"/>
      <family val="1"/>
    </font>
    <font>
      <sz val="8"/>
      <name val="Arial CE"/>
      <family val="0"/>
    </font>
    <font>
      <sz val="12"/>
      <name val="Times New Roman CE"/>
      <family val="1"/>
    </font>
    <font>
      <i/>
      <sz val="16"/>
      <name val="Times New Roman CE"/>
      <family val="1"/>
    </font>
    <font>
      <b/>
      <i/>
      <u val="single"/>
      <sz val="14"/>
      <name val="Times New Roman CE"/>
      <family val="1"/>
    </font>
    <font>
      <b/>
      <i/>
      <sz val="13"/>
      <name val="Times New Roman CE"/>
      <family val="1"/>
    </font>
    <font>
      <sz val="11"/>
      <name val="Times New Roman CE"/>
      <family val="1"/>
    </font>
    <font>
      <b/>
      <sz val="10"/>
      <name val="Times New Roman CE"/>
      <family val="0"/>
    </font>
    <font>
      <sz val="10"/>
      <name val="Arial"/>
      <family val="2"/>
    </font>
    <font>
      <b/>
      <sz val="13"/>
      <name val="Times New Roman CE"/>
      <family val="1"/>
    </font>
    <font>
      <sz val="18"/>
      <name val="Times New Roman CE"/>
      <family val="1"/>
    </font>
    <font>
      <b/>
      <sz val="11"/>
      <name val="Times New Roman CE"/>
      <family val="1"/>
    </font>
    <font>
      <b/>
      <sz val="14"/>
      <name val="Times New Roman CE"/>
      <family val="0"/>
    </font>
    <font>
      <b/>
      <i/>
      <sz val="11"/>
      <name val="Times New Roman CE"/>
      <family val="1"/>
    </font>
    <font>
      <b/>
      <i/>
      <sz val="10"/>
      <name val="Times New Roman CE"/>
      <family val="0"/>
    </font>
    <font>
      <sz val="14"/>
      <name val="新細明體"/>
      <family val="0"/>
    </font>
    <font>
      <sz val="10"/>
      <name val="Verdana"/>
      <family val="2"/>
    </font>
    <font>
      <b/>
      <i/>
      <sz val="18"/>
      <name val="Times New Roman CE"/>
      <family val="1"/>
    </font>
    <font>
      <sz val="10"/>
      <color indexed="22"/>
      <name val="Times New Roman CE"/>
      <family val="0"/>
    </font>
    <font>
      <sz val="12"/>
      <name val="Times New Roman"/>
      <family val="1"/>
    </font>
    <font>
      <b/>
      <sz val="10"/>
      <name val="Verdana"/>
      <family val="2"/>
    </font>
    <font>
      <b/>
      <sz val="8"/>
      <name val="Verdana"/>
      <family val="2"/>
    </font>
    <font>
      <b/>
      <sz val="9"/>
      <name val="Arial CE"/>
      <family val="2"/>
    </font>
    <font>
      <sz val="12"/>
      <name val="Verdana"/>
      <family val="2"/>
    </font>
    <font>
      <i/>
      <sz val="12"/>
      <name val="Times New Roman CE"/>
      <family val="1"/>
    </font>
    <font>
      <i/>
      <sz val="12"/>
      <name val="Verdana"/>
      <family val="2"/>
    </font>
    <font>
      <b/>
      <sz val="14"/>
      <name val="Arial CE"/>
      <family val="0"/>
    </font>
    <font>
      <b/>
      <sz val="10"/>
      <color indexed="10"/>
      <name val="Times New Roman CE"/>
      <family val="0"/>
    </font>
    <font>
      <b/>
      <sz val="10"/>
      <name val="Arial CE"/>
      <family val="0"/>
    </font>
    <font>
      <sz val="12"/>
      <name val="Cambria"/>
      <family val="1"/>
    </font>
    <font>
      <b/>
      <sz val="18"/>
      <name val="Arial CE"/>
      <family val="0"/>
    </font>
    <font>
      <b/>
      <sz val="12"/>
      <name val="Arial CE"/>
      <family val="0"/>
    </font>
    <font>
      <b/>
      <i/>
      <sz val="20"/>
      <color indexed="12"/>
      <name val="Times New Roman CE"/>
      <family val="0"/>
    </font>
    <font>
      <sz val="12"/>
      <color indexed="8"/>
      <name val="Times New Roman"/>
      <family val="1"/>
    </font>
    <font>
      <sz val="11"/>
      <color indexed="8"/>
      <name val="Calibri"/>
      <family val="2"/>
    </font>
    <font>
      <sz val="12"/>
      <color indexed="8"/>
      <name val="Calibri"/>
      <family val="2"/>
    </font>
    <font>
      <sz val="10"/>
      <color indexed="8"/>
      <name val="Arial"/>
      <family val="2"/>
    </font>
    <font>
      <sz val="10"/>
      <color indexed="9"/>
      <name val="Arial"/>
      <family val="2"/>
    </font>
    <font>
      <b/>
      <sz val="10"/>
      <color indexed="8"/>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sz val="10"/>
      <color indexed="52"/>
      <name val="Arial"/>
      <family val="2"/>
    </font>
    <font>
      <sz val="10"/>
      <color indexed="17"/>
      <name val="Arial"/>
      <family val="2"/>
    </font>
    <font>
      <sz val="10"/>
      <color indexed="20"/>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2"/>
      <color indexed="8"/>
      <name val="Arial"/>
      <family val="2"/>
    </font>
    <font>
      <strike/>
      <sz val="12"/>
      <name val="Cambria"/>
      <family val="1"/>
    </font>
    <font>
      <sz val="12"/>
      <color indexed="8"/>
      <name val="Cambria"/>
      <family val="1"/>
    </font>
    <font>
      <sz val="10"/>
      <color indexed="55"/>
      <name val="Times New Roman CE"/>
      <family val="0"/>
    </font>
    <font>
      <b/>
      <sz val="10"/>
      <name val="Arial"/>
      <family val="2"/>
    </font>
    <font>
      <i/>
      <sz val="10"/>
      <name val="Times New Roman CE"/>
      <family val="1"/>
    </font>
    <font>
      <b/>
      <i/>
      <sz val="13"/>
      <color indexed="55"/>
      <name val="Times New Roman CE"/>
      <family val="0"/>
    </font>
    <font>
      <sz val="12"/>
      <color indexed="55"/>
      <name val="Times New Roman CE"/>
      <family val="0"/>
    </font>
    <font>
      <sz val="18"/>
      <color indexed="55"/>
      <name val="Times New Roman CE"/>
      <family val="0"/>
    </font>
    <font>
      <sz val="11"/>
      <color indexed="55"/>
      <name val="Times New Roman CE"/>
      <family val="0"/>
    </font>
    <font>
      <b/>
      <sz val="12"/>
      <color indexed="55"/>
      <name val="Times New Roman CE"/>
      <family val="0"/>
    </font>
    <font>
      <sz val="14"/>
      <name val="Times New Roman CE"/>
      <family val="0"/>
    </font>
    <font>
      <sz val="10"/>
      <color indexed="9"/>
      <name val="Times New Roman CE"/>
      <family val="0"/>
    </font>
    <font>
      <sz val="10"/>
      <color theme="1"/>
      <name val="Arial"/>
      <family val="2"/>
    </font>
    <font>
      <sz val="10"/>
      <color theme="0"/>
      <name val="Arial"/>
      <family val="2"/>
    </font>
    <font>
      <b/>
      <sz val="10"/>
      <color theme="1"/>
      <name val="Arial"/>
      <family val="2"/>
    </font>
    <font>
      <sz val="10"/>
      <color rgb="FF9C0006"/>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sz val="10"/>
      <color rgb="FFFA7D00"/>
      <name val="Arial"/>
      <family val="2"/>
    </font>
    <font>
      <sz val="10"/>
      <color rgb="FF006100"/>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12"/>
      <color rgb="FF000000"/>
      <name val="Times New Roman"/>
      <family val="1"/>
    </font>
    <font>
      <sz val="12"/>
      <color rgb="FF000000"/>
      <name val="Arial"/>
      <family val="2"/>
    </font>
    <font>
      <sz val="12"/>
      <color rgb="FF000000"/>
      <name val="Cambria"/>
      <family val="1"/>
    </font>
    <font>
      <sz val="10"/>
      <color theme="0" tint="-0.3499799966812134"/>
      <name val="Times New Roman CE"/>
      <family val="0"/>
    </font>
    <font>
      <b/>
      <i/>
      <sz val="13"/>
      <color theme="0" tint="-0.3499799966812134"/>
      <name val="Times New Roman CE"/>
      <family val="0"/>
    </font>
    <font>
      <sz val="12"/>
      <color theme="0" tint="-0.3499799966812134"/>
      <name val="Times New Roman CE"/>
      <family val="0"/>
    </font>
    <font>
      <sz val="18"/>
      <color theme="0" tint="-0.3499799966812134"/>
      <name val="Times New Roman CE"/>
      <family val="0"/>
    </font>
    <font>
      <sz val="11"/>
      <color theme="0" tint="-0.3499799966812134"/>
      <name val="Times New Roman CE"/>
      <family val="0"/>
    </font>
    <font>
      <b/>
      <sz val="12"/>
      <color theme="0" tint="-0.3499799966812134"/>
      <name val="Times New Roman CE"/>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40"/>
        <bgColor indexed="64"/>
      </patternFill>
    </fill>
    <fill>
      <patternFill patternType="solid">
        <fgColor rgb="FF00B0F0"/>
        <bgColor indexed="64"/>
      </patternFill>
    </fill>
    <fill>
      <patternFill patternType="solid">
        <fgColor indexed="9"/>
        <bgColor indexed="64"/>
      </patternFill>
    </fill>
    <fill>
      <patternFill patternType="solid">
        <fgColor indexed="15"/>
        <bgColor indexed="64"/>
      </patternFill>
    </fill>
  </fills>
  <borders count="7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double"/>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style="medium"/>
      <right style="thin"/>
      <top style="medium"/>
      <bottom style="double"/>
    </border>
    <border>
      <left style="thin"/>
      <right>
        <color indexed="63"/>
      </right>
      <top style="medium"/>
      <bottom style="double"/>
    </border>
    <border>
      <left style="thin"/>
      <right style="thin"/>
      <top style="medium"/>
      <bottom style="double"/>
    </border>
    <border>
      <left style="thin"/>
      <right style="medium"/>
      <top style="medium"/>
      <bottom style="double"/>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color indexed="22"/>
      </left>
      <right style="thin">
        <color indexed="22"/>
      </right>
      <top style="thin">
        <color indexed="22"/>
      </top>
      <bottom style="medium"/>
    </border>
    <border>
      <left style="thin">
        <color indexed="22"/>
      </left>
      <right style="thin">
        <color indexed="22"/>
      </right>
      <top>
        <color indexed="63"/>
      </top>
      <bottom style="thin">
        <color indexed="22"/>
      </bottom>
    </border>
    <border>
      <left>
        <color indexed="63"/>
      </left>
      <right>
        <color indexed="63"/>
      </right>
      <top style="medium"/>
      <bottom>
        <color indexed="63"/>
      </bottom>
    </border>
    <border>
      <left>
        <color indexed="63"/>
      </left>
      <right style="thin"/>
      <top>
        <color indexed="63"/>
      </top>
      <bottom style="thin"/>
    </border>
    <border>
      <left>
        <color indexed="63"/>
      </left>
      <right style="thin"/>
      <top>
        <color indexed="63"/>
      </top>
      <bottom style="mediu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color indexed="63"/>
      </top>
      <bottom style="double"/>
    </border>
    <border>
      <left style="thin">
        <color theme="0" tint="-0.24993999302387238"/>
      </left>
      <right style="thin">
        <color theme="0" tint="-0.24993999302387238"/>
      </right>
      <top style="thin"/>
      <bottom style="thin">
        <color theme="0" tint="-0.24993999302387238"/>
      </bottom>
    </border>
    <border>
      <left>
        <color indexed="63"/>
      </left>
      <right style="thin">
        <color theme="0" tint="-0.24993999302387238"/>
      </right>
      <top style="thin">
        <color theme="0" tint="-0.24993999302387238"/>
      </top>
      <bottom style="thin">
        <color theme="0" tint="-0.24993999302387238"/>
      </bottom>
    </border>
    <border>
      <left>
        <color indexed="63"/>
      </left>
      <right style="thin"/>
      <top>
        <color indexed="63"/>
      </top>
      <bottom>
        <color indexed="63"/>
      </bottom>
    </border>
    <border>
      <left style="thin"/>
      <right style="medium"/>
      <top style="thin"/>
      <bottom>
        <color indexed="63"/>
      </bottom>
    </border>
    <border>
      <left style="thin"/>
      <right style="medium"/>
      <top>
        <color indexed="63"/>
      </top>
      <bottom style="thin"/>
    </border>
    <border>
      <left style="medium"/>
      <right style="thin"/>
      <top style="thin"/>
      <bottom style="thin"/>
    </border>
    <border>
      <left style="medium"/>
      <right style="thin"/>
      <top style="thin"/>
      <bottom style="medium"/>
    </border>
    <border>
      <left style="medium"/>
      <right>
        <color indexed="63"/>
      </right>
      <top>
        <color indexed="63"/>
      </top>
      <bottom>
        <color indexed="63"/>
      </bottom>
    </border>
    <border>
      <left style="double"/>
      <right>
        <color indexed="63"/>
      </right>
      <top style="thin"/>
      <bottom>
        <color indexed="63"/>
      </bottom>
    </border>
    <border>
      <left style="double"/>
      <right>
        <color indexed="63"/>
      </right>
      <top>
        <color indexed="63"/>
      </top>
      <bottom style="medium"/>
    </border>
    <border>
      <left style="thin"/>
      <right style="thin"/>
      <top style="thin"/>
      <bottom>
        <color indexed="63"/>
      </bottom>
    </border>
    <border>
      <left style="thin"/>
      <right style="thin"/>
      <top>
        <color indexed="63"/>
      </top>
      <bottom style="medium"/>
    </border>
    <border>
      <left style="thin"/>
      <right style="medium"/>
      <top>
        <color indexed="63"/>
      </top>
      <bottom style="medium"/>
    </border>
    <border>
      <left style="thin"/>
      <right style="medium"/>
      <top>
        <color indexed="63"/>
      </top>
      <bottom>
        <color indexed="63"/>
      </bottom>
    </border>
    <border>
      <left style="medium"/>
      <right style="thin"/>
      <top style="thin"/>
      <bottom>
        <color indexed="63"/>
      </bottom>
    </border>
    <border>
      <left style="medium"/>
      <right style="thin"/>
      <top>
        <color indexed="63"/>
      </top>
      <bottom style="thin"/>
    </border>
    <border>
      <left style="medium"/>
      <right>
        <color indexed="63"/>
      </right>
      <top style="thin"/>
      <bottom>
        <color indexed="63"/>
      </bottom>
    </border>
    <border>
      <left>
        <color indexed="63"/>
      </left>
      <right style="double"/>
      <top style="thin"/>
      <bottom>
        <color indexed="63"/>
      </bottom>
    </border>
    <border>
      <left style="double"/>
      <right>
        <color indexed="63"/>
      </right>
      <top>
        <color indexed="63"/>
      </top>
      <bottom style="thin"/>
    </border>
    <border>
      <left style="double"/>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style="thin"/>
      <top>
        <color indexed="63"/>
      </top>
      <bottom>
        <color indexed="63"/>
      </bottom>
    </border>
    <border>
      <left style="thin"/>
      <right style="medium"/>
      <top style="double"/>
      <bottom>
        <color indexed="63"/>
      </bottom>
    </border>
    <border>
      <left style="medium"/>
      <right>
        <color indexed="63"/>
      </right>
      <top style="medium"/>
      <bottom style="double"/>
    </border>
    <border>
      <left>
        <color indexed="63"/>
      </left>
      <right>
        <color indexed="63"/>
      </right>
      <top style="medium"/>
      <bottom style="double"/>
    </border>
    <border>
      <left style="double"/>
      <right>
        <color indexed="63"/>
      </right>
      <top style="medium"/>
      <bottom style="double"/>
    </border>
    <border>
      <left>
        <color indexed="63"/>
      </left>
      <right style="thin"/>
      <top style="medium"/>
      <bottom style="double"/>
    </border>
    <border>
      <left style="medium"/>
      <right>
        <color indexed="63"/>
      </right>
      <top style="double"/>
      <bottom>
        <color indexed="63"/>
      </bottom>
    </border>
    <border>
      <left>
        <color indexed="63"/>
      </left>
      <right>
        <color indexed="63"/>
      </right>
      <top style="double"/>
      <bottom>
        <color indexed="63"/>
      </bottom>
    </border>
    <border>
      <left style="medium"/>
      <right style="thin"/>
      <top>
        <color indexed="63"/>
      </top>
      <bottom>
        <color indexed="63"/>
      </bottom>
    </border>
    <border>
      <left style="medium"/>
      <right style="thin"/>
      <top style="double"/>
      <bottom>
        <color indexed="63"/>
      </bottom>
    </border>
    <border>
      <left>
        <color indexed="63"/>
      </left>
      <right style="double"/>
      <top style="medium"/>
      <bottom style="double"/>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3" fontId="0" fillId="0" borderId="0" applyFont="0" applyFill="0" applyBorder="0" applyAlignment="0" applyProtection="0"/>
    <xf numFmtId="0" fontId="3" fillId="0" borderId="0" applyBorder="0" applyAlignment="0" applyProtection="0"/>
    <xf numFmtId="0" fontId="77" fillId="20" borderId="0" applyNumberFormat="0" applyBorder="0" applyAlignment="0" applyProtection="0"/>
    <xf numFmtId="0" fontId="78" fillId="21" borderId="2" applyNumberFormat="0" applyAlignment="0" applyProtection="0"/>
    <xf numFmtId="19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2" borderId="0" applyNumberFormat="0" applyBorder="0" applyAlignment="0" applyProtection="0"/>
    <xf numFmtId="0" fontId="23" fillId="0" borderId="0">
      <alignment/>
      <protection/>
    </xf>
    <xf numFmtId="0" fontId="10" fillId="0" borderId="0">
      <alignment vertical="center"/>
      <protection/>
    </xf>
    <xf numFmtId="0" fontId="1" fillId="0" borderId="0">
      <alignment/>
      <protection/>
    </xf>
    <xf numFmtId="0" fontId="42" fillId="0" borderId="0">
      <alignment/>
      <protection/>
    </xf>
    <xf numFmtId="2" fontId="0" fillId="0" borderId="0" applyFon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84" fillId="0" borderId="7" applyNumberFormat="0" applyFill="0" applyAlignment="0" applyProtection="0"/>
    <xf numFmtId="0" fontId="4" fillId="0" borderId="0" applyNumberFormat="0" applyFill="0" applyBorder="0" applyAlignment="0" applyProtection="0"/>
    <xf numFmtId="0" fontId="85" fillId="24" borderId="0" applyNumberFormat="0" applyBorder="0" applyAlignment="0" applyProtection="0"/>
    <xf numFmtId="0" fontId="86" fillId="0" borderId="0" applyNumberFormat="0" applyFill="0" applyBorder="0" applyAlignment="0" applyProtection="0"/>
    <xf numFmtId="0" fontId="87" fillId="25" borderId="8" applyNumberFormat="0" applyAlignment="0" applyProtection="0"/>
    <xf numFmtId="0" fontId="88" fillId="26" borderId="8" applyNumberFormat="0" applyAlignment="0" applyProtection="0"/>
    <xf numFmtId="0" fontId="89" fillId="26" borderId="9" applyNumberFormat="0" applyAlignment="0" applyProtection="0"/>
    <xf numFmtId="0" fontId="90"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75"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75" fillId="30" borderId="0" applyNumberFormat="0" applyBorder="0" applyAlignment="0" applyProtection="0"/>
    <xf numFmtId="0" fontId="75" fillId="31" borderId="0" applyNumberFormat="0" applyBorder="0" applyAlignment="0" applyProtection="0"/>
    <xf numFmtId="0" fontId="75" fillId="32" borderId="0" applyNumberFormat="0" applyBorder="0" applyAlignment="0" applyProtection="0"/>
    <xf numFmtId="0" fontId="16" fillId="0" borderId="0">
      <alignment/>
      <protection/>
    </xf>
  </cellStyleXfs>
  <cellXfs count="346">
    <xf numFmtId="0" fontId="0" fillId="0" borderId="0" xfId="0" applyAlignment="1">
      <alignment/>
    </xf>
    <xf numFmtId="0" fontId="2" fillId="0" borderId="0" xfId="0" applyFont="1" applyBorder="1" applyAlignment="1">
      <alignment/>
    </xf>
    <xf numFmtId="0" fontId="1" fillId="0" borderId="0" xfId="52" applyProtection="1">
      <alignment/>
      <protection hidden="1" locked="0"/>
    </xf>
    <xf numFmtId="0" fontId="1" fillId="0" borderId="0" xfId="52" applyFont="1" applyProtection="1">
      <alignment/>
      <protection hidden="1" locked="0"/>
    </xf>
    <xf numFmtId="0" fontId="1" fillId="0" borderId="0" xfId="52" applyFont="1" applyAlignment="1" applyProtection="1">
      <alignment horizontal="center"/>
      <protection hidden="1" locked="0"/>
    </xf>
    <xf numFmtId="0" fontId="11" fillId="0" borderId="0" xfId="51" applyFont="1" applyAlignment="1" applyProtection="1">
      <alignment vertical="center"/>
      <protection hidden="1" locked="0"/>
    </xf>
    <xf numFmtId="0" fontId="12" fillId="0" borderId="0" xfId="52" applyFont="1" applyProtection="1">
      <alignment/>
      <protection hidden="1" locked="0"/>
    </xf>
    <xf numFmtId="0" fontId="8" fillId="0" borderId="0" xfId="51" applyFont="1" applyAlignment="1" applyProtection="1">
      <alignment vertical="center"/>
      <protection hidden="1" locked="0"/>
    </xf>
    <xf numFmtId="0" fontId="14" fillId="0" borderId="0" xfId="51" applyFont="1" applyAlignment="1" applyProtection="1">
      <alignment vertical="center"/>
      <protection hidden="1" locked="0"/>
    </xf>
    <xf numFmtId="0" fontId="6" fillId="0" borderId="10" xfId="52" applyNumberFormat="1" applyFont="1" applyFill="1" applyBorder="1" applyAlignment="1" applyProtection="1">
      <alignment horizontal="right" vertical="center"/>
      <protection hidden="1" locked="0"/>
    </xf>
    <xf numFmtId="0" fontId="18" fillId="0" borderId="0" xfId="51" applyFont="1" applyFill="1" applyBorder="1" applyAlignment="1" applyProtection="1">
      <alignment horizontal="center" vertical="center"/>
      <protection hidden="1" locked="0"/>
    </xf>
    <xf numFmtId="0" fontId="19" fillId="0" borderId="11" xfId="52" applyFont="1" applyFill="1" applyBorder="1" applyAlignment="1" applyProtection="1">
      <alignment horizontal="left" vertical="center"/>
      <protection hidden="1" locked="0"/>
    </xf>
    <xf numFmtId="0" fontId="6" fillId="0" borderId="12" xfId="52" applyNumberFormat="1" applyFont="1" applyFill="1" applyBorder="1" applyAlignment="1" applyProtection="1">
      <alignment horizontal="right" vertical="center"/>
      <protection hidden="1" locked="0"/>
    </xf>
    <xf numFmtId="0" fontId="7" fillId="0" borderId="0" xfId="51" applyFont="1" applyFill="1" applyBorder="1" applyAlignment="1" applyProtection="1">
      <alignment horizontal="center" vertical="top"/>
      <protection hidden="1" locked="0"/>
    </xf>
    <xf numFmtId="0" fontId="6" fillId="0" borderId="11" xfId="51" applyNumberFormat="1" applyFont="1" applyFill="1" applyBorder="1" applyAlignment="1" applyProtection="1">
      <alignment horizontal="center" vertical="center"/>
      <protection hidden="1" locked="0"/>
    </xf>
    <xf numFmtId="0" fontId="6" fillId="0" borderId="13" xfId="51" applyNumberFormat="1" applyFont="1" applyFill="1" applyBorder="1" applyAlignment="1" applyProtection="1">
      <alignment horizontal="center" vertical="center"/>
      <protection hidden="1" locked="0"/>
    </xf>
    <xf numFmtId="0" fontId="19" fillId="0" borderId="14" xfId="52" applyFont="1" applyFill="1" applyBorder="1" applyAlignment="1" applyProtection="1">
      <alignment horizontal="left" vertical="center"/>
      <protection hidden="1" locked="0"/>
    </xf>
    <xf numFmtId="0" fontId="6" fillId="0" borderId="14" xfId="51" applyNumberFormat="1" applyFont="1" applyFill="1" applyBorder="1" applyAlignment="1" applyProtection="1">
      <alignment horizontal="center" vertical="center"/>
      <protection hidden="1" locked="0"/>
    </xf>
    <xf numFmtId="0" fontId="6" fillId="0" borderId="15" xfId="51" applyNumberFormat="1" applyFont="1" applyFill="1" applyBorder="1" applyAlignment="1" applyProtection="1">
      <alignment horizontal="center" vertical="center"/>
      <protection hidden="1" locked="0"/>
    </xf>
    <xf numFmtId="0" fontId="1" fillId="0" borderId="0" xfId="51" applyFont="1" applyFill="1" applyAlignment="1" applyProtection="1">
      <alignment horizontal="right" vertical="center"/>
      <protection hidden="1" locked="0"/>
    </xf>
    <xf numFmtId="0" fontId="8" fillId="0" borderId="0" xfId="51" applyFont="1" applyFill="1" applyBorder="1" applyAlignment="1" applyProtection="1">
      <alignment vertical="center"/>
      <protection hidden="1" locked="0"/>
    </xf>
    <xf numFmtId="0" fontId="14" fillId="0" borderId="0" xfId="51" applyFont="1" applyFill="1" applyBorder="1" applyAlignment="1" applyProtection="1">
      <alignment vertical="center"/>
      <protection hidden="1" locked="0"/>
    </xf>
    <xf numFmtId="0" fontId="5" fillId="0" borderId="0" xfId="51" applyFont="1" applyFill="1" applyBorder="1" applyAlignment="1" applyProtection="1">
      <alignment horizontal="center" vertical="center"/>
      <protection hidden="1" locked="0"/>
    </xf>
    <xf numFmtId="0" fontId="14" fillId="0" borderId="0" xfId="52" applyFont="1" applyFill="1" applyBorder="1" applyAlignment="1" applyProtection="1">
      <alignment horizontal="center" vertical="center"/>
      <protection hidden="1" locked="0"/>
    </xf>
    <xf numFmtId="0" fontId="5" fillId="0" borderId="0" xfId="52" applyFont="1" applyFill="1" applyBorder="1" applyAlignment="1" applyProtection="1">
      <alignment horizontal="center" vertical="center"/>
      <protection hidden="1" locked="0"/>
    </xf>
    <xf numFmtId="0" fontId="5" fillId="0" borderId="0" xfId="51" applyNumberFormat="1" applyFont="1" applyBorder="1" applyAlignment="1" applyProtection="1">
      <alignment horizontal="center" vertical="center"/>
      <protection hidden="1" locked="0"/>
    </xf>
    <xf numFmtId="0" fontId="5" fillId="0" borderId="0" xfId="51" applyNumberFormat="1" applyFont="1" applyFill="1" applyBorder="1" applyAlignment="1" applyProtection="1">
      <alignment horizontal="center" vertical="center"/>
      <protection hidden="1" locked="0"/>
    </xf>
    <xf numFmtId="0" fontId="6" fillId="0" borderId="0" xfId="52" applyNumberFormat="1" applyFont="1" applyFill="1" applyBorder="1" applyAlignment="1" applyProtection="1">
      <alignment horizontal="right" vertical="center"/>
      <protection hidden="1" locked="0"/>
    </xf>
    <xf numFmtId="49" fontId="10" fillId="0" borderId="0" xfId="51" applyNumberFormat="1" applyFont="1" applyFill="1" applyBorder="1" applyAlignment="1" applyProtection="1">
      <alignment horizontal="center" vertical="top"/>
      <protection hidden="1" locked="0"/>
    </xf>
    <xf numFmtId="164" fontId="10" fillId="0" borderId="0" xfId="51" applyNumberFormat="1" applyFont="1" applyFill="1" applyBorder="1" applyAlignment="1" applyProtection="1">
      <alignment horizontal="right" vertical="center"/>
      <protection hidden="1" locked="0"/>
    </xf>
    <xf numFmtId="0" fontId="10" fillId="0" borderId="0" xfId="52" applyNumberFormat="1" applyFont="1" applyFill="1" applyBorder="1" applyAlignment="1" applyProtection="1">
      <alignment horizontal="left" vertical="center"/>
      <protection hidden="1" locked="0"/>
    </xf>
    <xf numFmtId="1" fontId="5" fillId="0" borderId="0" xfId="51" applyNumberFormat="1" applyFont="1" applyFill="1" applyBorder="1" applyAlignment="1" applyProtection="1">
      <alignment horizontal="center" vertical="center"/>
      <protection hidden="1" locked="0"/>
    </xf>
    <xf numFmtId="0" fontId="20" fillId="0" borderId="0" xfId="52" applyFont="1" applyAlignment="1" applyProtection="1">
      <alignment horizontal="center"/>
      <protection hidden="1" locked="0"/>
    </xf>
    <xf numFmtId="0" fontId="12" fillId="0" borderId="0" xfId="52" applyFont="1" applyAlignment="1" applyProtection="1">
      <alignment horizontal="left"/>
      <protection hidden="1" locked="0"/>
    </xf>
    <xf numFmtId="0" fontId="20" fillId="0" borderId="0" xfId="52" applyFont="1" applyAlignment="1" applyProtection="1">
      <alignment horizontal="left"/>
      <protection hidden="1" locked="0"/>
    </xf>
    <xf numFmtId="0" fontId="22" fillId="0" borderId="0" xfId="51" applyFont="1" applyFill="1" applyBorder="1" applyAlignment="1" applyProtection="1">
      <alignment horizontal="right" vertical="center"/>
      <protection hidden="1" locked="0"/>
    </xf>
    <xf numFmtId="0" fontId="22" fillId="0" borderId="0" xfId="51" applyFont="1" applyFill="1" applyBorder="1" applyAlignment="1" applyProtection="1">
      <alignment horizontal="left" vertical="center"/>
      <protection hidden="1" locked="0"/>
    </xf>
    <xf numFmtId="0" fontId="19" fillId="0" borderId="0" xfId="51" applyFont="1" applyFill="1" applyAlignment="1" applyProtection="1">
      <alignment vertical="center"/>
      <protection hidden="1" locked="0"/>
    </xf>
    <xf numFmtId="0" fontId="15" fillId="0" borderId="0" xfId="51" applyFont="1" applyAlignment="1" applyProtection="1">
      <alignment vertical="center"/>
      <protection hidden="1" locked="0"/>
    </xf>
    <xf numFmtId="0" fontId="15" fillId="0" borderId="0" xfId="51" applyFont="1" applyFill="1" applyBorder="1" applyAlignment="1" applyProtection="1">
      <alignment horizontal="left" vertical="center"/>
      <protection hidden="1" locked="0"/>
    </xf>
    <xf numFmtId="0" fontId="19" fillId="0" borderId="0" xfId="51" applyNumberFormat="1" applyFont="1" applyFill="1" applyBorder="1" applyAlignment="1" applyProtection="1">
      <alignment horizontal="left" vertical="center"/>
      <protection hidden="1" locked="0"/>
    </xf>
    <xf numFmtId="0" fontId="15" fillId="0" borderId="0" xfId="51" applyFont="1" applyFill="1" applyBorder="1" applyAlignment="1" applyProtection="1">
      <alignment horizontal="center" vertical="center"/>
      <protection hidden="1" locked="0"/>
    </xf>
    <xf numFmtId="0" fontId="15" fillId="0" borderId="0" xfId="51" applyFont="1" applyBorder="1" applyAlignment="1" applyProtection="1">
      <alignment vertical="center"/>
      <protection hidden="1" locked="0"/>
    </xf>
    <xf numFmtId="0" fontId="24" fillId="0" borderId="0" xfId="0" applyFont="1" applyBorder="1" applyAlignment="1">
      <alignment/>
    </xf>
    <xf numFmtId="0" fontId="19" fillId="33" borderId="16" xfId="52" applyFont="1" applyFill="1" applyBorder="1" applyAlignment="1" applyProtection="1">
      <alignment horizontal="center" vertical="center"/>
      <protection hidden="1" locked="0"/>
    </xf>
    <xf numFmtId="0" fontId="5" fillId="33" borderId="17" xfId="52" applyFont="1" applyFill="1" applyBorder="1" applyAlignment="1" applyProtection="1">
      <alignment horizontal="center" vertical="center"/>
      <protection hidden="1" locked="0"/>
    </xf>
    <xf numFmtId="0" fontId="5" fillId="33" borderId="18" xfId="51" applyFont="1" applyFill="1" applyBorder="1" applyAlignment="1" applyProtection="1">
      <alignment horizontal="center" vertical="center"/>
      <protection hidden="1" locked="0"/>
    </xf>
    <xf numFmtId="0" fontId="5" fillId="33" borderId="19" xfId="51" applyFont="1" applyFill="1" applyBorder="1" applyAlignment="1" applyProtection="1">
      <alignment horizontal="center" vertical="center"/>
      <protection hidden="1" locked="0"/>
    </xf>
    <xf numFmtId="0" fontId="1" fillId="0" borderId="0" xfId="0" applyFont="1" applyAlignment="1" applyProtection="1">
      <alignment/>
      <protection hidden="1" locked="0"/>
    </xf>
    <xf numFmtId="0" fontId="1" fillId="0" borderId="0" xfId="0" applyFont="1" applyAlignment="1" applyProtection="1">
      <alignment horizontal="center"/>
      <protection hidden="1" locked="0"/>
    </xf>
    <xf numFmtId="0" fontId="22" fillId="0" borderId="0" xfId="0" applyFont="1" applyAlignment="1" applyProtection="1">
      <alignment/>
      <protection hidden="1" locked="0"/>
    </xf>
    <xf numFmtId="0" fontId="1" fillId="0" borderId="0" xfId="0" applyFont="1" applyAlignment="1" applyProtection="1">
      <alignment/>
      <protection hidden="1" locked="0"/>
    </xf>
    <xf numFmtId="0" fontId="22" fillId="0" borderId="0" xfId="0" applyFont="1" applyAlignment="1" applyProtection="1">
      <alignment horizontal="center"/>
      <protection hidden="1" locked="0"/>
    </xf>
    <xf numFmtId="0" fontId="1" fillId="0" borderId="11" xfId="0" applyFont="1" applyBorder="1" applyAlignment="1" applyProtection="1">
      <alignment horizontal="center"/>
      <protection hidden="1" locked="0"/>
    </xf>
    <xf numFmtId="0" fontId="1" fillId="0" borderId="20" xfId="0" applyFont="1" applyBorder="1" applyAlignment="1" applyProtection="1">
      <alignment horizontal="center"/>
      <protection hidden="1" locked="0"/>
    </xf>
    <xf numFmtId="0" fontId="1" fillId="0" borderId="0" xfId="0" applyFont="1" applyAlignment="1" applyProtection="1">
      <alignment horizontal="right"/>
      <protection hidden="1" locked="0"/>
    </xf>
    <xf numFmtId="0" fontId="1" fillId="0" borderId="21" xfId="0" applyFont="1" applyBorder="1" applyAlignment="1" applyProtection="1">
      <alignment horizontal="center"/>
      <protection hidden="1" locked="0"/>
    </xf>
    <xf numFmtId="0" fontId="1" fillId="0" borderId="12" xfId="0" applyFont="1" applyFill="1" applyBorder="1" applyAlignment="1" applyProtection="1">
      <alignment/>
      <protection hidden="1" locked="0"/>
    </xf>
    <xf numFmtId="0" fontId="1" fillId="0" borderId="12" xfId="0" applyFont="1" applyBorder="1" applyAlignment="1" applyProtection="1">
      <alignment horizontal="center"/>
      <protection hidden="1" locked="0"/>
    </xf>
    <xf numFmtId="0" fontId="1" fillId="0" borderId="0" xfId="0" applyFont="1" applyBorder="1" applyAlignment="1" applyProtection="1">
      <alignment horizontal="center"/>
      <protection hidden="1" locked="0"/>
    </xf>
    <xf numFmtId="0" fontId="1" fillId="0" borderId="0" xfId="0" applyFont="1" applyBorder="1" applyAlignment="1" applyProtection="1">
      <alignment horizontal="right" vertical="center"/>
      <protection hidden="1" locked="0"/>
    </xf>
    <xf numFmtId="0" fontId="1" fillId="0" borderId="22" xfId="0" applyFont="1" applyBorder="1" applyAlignment="1" applyProtection="1">
      <alignment horizontal="center"/>
      <protection hidden="1" locked="0"/>
    </xf>
    <xf numFmtId="0" fontId="1" fillId="0" borderId="13" xfId="0" applyFont="1" applyBorder="1" applyAlignment="1" applyProtection="1">
      <alignment horizontal="right"/>
      <protection hidden="1" locked="0"/>
    </xf>
    <xf numFmtId="0" fontId="1" fillId="0" borderId="23" xfId="0" applyFont="1" applyBorder="1" applyAlignment="1" applyProtection="1">
      <alignment horizontal="center"/>
      <protection hidden="1" locked="0"/>
    </xf>
    <xf numFmtId="0" fontId="1" fillId="0" borderId="12" xfId="0" applyFont="1" applyBorder="1" applyAlignment="1" applyProtection="1">
      <alignment/>
      <protection hidden="1" locked="0"/>
    </xf>
    <xf numFmtId="0" fontId="1" fillId="0" borderId="0" xfId="0" applyFont="1" applyBorder="1" applyAlignment="1" applyProtection="1">
      <alignment horizontal="right"/>
      <protection hidden="1" locked="0"/>
    </xf>
    <xf numFmtId="0" fontId="1" fillId="0" borderId="0" xfId="0" applyFont="1" applyBorder="1" applyAlignment="1" applyProtection="1">
      <alignment/>
      <protection hidden="1" locked="0"/>
    </xf>
    <xf numFmtId="0" fontId="1" fillId="0" borderId="0" xfId="0" applyFont="1" applyBorder="1" applyAlignment="1" applyProtection="1">
      <alignment/>
      <protection hidden="1" locked="0"/>
    </xf>
    <xf numFmtId="0" fontId="1" fillId="0" borderId="0" xfId="0" applyFont="1" applyBorder="1" applyAlignment="1" applyProtection="1">
      <alignment horizontal="center" vertical="center"/>
      <protection hidden="1" locked="0"/>
    </xf>
    <xf numFmtId="0" fontId="1" fillId="0" borderId="0" xfId="0" applyFont="1" applyFill="1" applyBorder="1" applyAlignment="1" applyProtection="1">
      <alignment horizontal="center"/>
      <protection hidden="1" locked="0"/>
    </xf>
    <xf numFmtId="0" fontId="15" fillId="0" borderId="0" xfId="52" applyFont="1" applyAlignment="1" applyProtection="1">
      <alignment horizontal="center"/>
      <protection hidden="1" locked="0"/>
    </xf>
    <xf numFmtId="0" fontId="26" fillId="0" borderId="0" xfId="52" applyFont="1" applyAlignment="1" applyProtection="1">
      <alignment horizontal="center"/>
      <protection hidden="1" locked="0"/>
    </xf>
    <xf numFmtId="0" fontId="1" fillId="0" borderId="0" xfId="52" applyFont="1" applyFill="1" applyProtection="1">
      <alignment/>
      <protection hidden="1" locked="0"/>
    </xf>
    <xf numFmtId="0" fontId="29" fillId="0" borderId="0" xfId="0" applyFont="1" applyBorder="1" applyAlignment="1">
      <alignment horizontal="center"/>
    </xf>
    <xf numFmtId="0" fontId="11" fillId="0" borderId="0" xfId="51" applyFont="1" applyAlignment="1" applyProtection="1">
      <alignment vertical="center"/>
      <protection locked="0"/>
    </xf>
    <xf numFmtId="0" fontId="20" fillId="0" borderId="0" xfId="52" applyFont="1" applyAlignment="1" applyProtection="1">
      <alignment horizontal="left"/>
      <protection locked="0"/>
    </xf>
    <xf numFmtId="0" fontId="25" fillId="33" borderId="0" xfId="0" applyFont="1" applyFill="1" applyAlignment="1" applyProtection="1">
      <alignment horizontal="center"/>
      <protection locked="0"/>
    </xf>
    <xf numFmtId="0" fontId="6" fillId="0" borderId="24" xfId="51" applyNumberFormat="1" applyFont="1" applyFill="1" applyBorder="1" applyAlignment="1" applyProtection="1">
      <alignment horizontal="center" vertical="center"/>
      <protection hidden="1" locked="0"/>
    </xf>
    <xf numFmtId="0" fontId="6" fillId="0" borderId="25" xfId="51" applyNumberFormat="1" applyFont="1" applyFill="1" applyBorder="1" applyAlignment="1" applyProtection="1">
      <alignment horizontal="center" vertical="center"/>
      <protection hidden="1" locked="0"/>
    </xf>
    <xf numFmtId="0" fontId="31" fillId="0" borderId="0" xfId="0" applyFont="1" applyBorder="1" applyAlignment="1">
      <alignment/>
    </xf>
    <xf numFmtId="0" fontId="32" fillId="0" borderId="0" xfId="51" applyFont="1" applyAlignment="1" applyProtection="1">
      <alignment vertical="center"/>
      <protection locked="0"/>
    </xf>
    <xf numFmtId="0" fontId="32" fillId="33" borderId="0" xfId="0" applyFont="1" applyFill="1" applyAlignment="1" applyProtection="1">
      <alignment horizontal="center"/>
      <protection locked="0"/>
    </xf>
    <xf numFmtId="0" fontId="32" fillId="0" borderId="0" xfId="52" applyFont="1" applyAlignment="1" applyProtection="1">
      <alignment horizontal="right"/>
      <protection locked="0"/>
    </xf>
    <xf numFmtId="0" fontId="10" fillId="33" borderId="0" xfId="0" applyFont="1" applyFill="1" applyAlignment="1" applyProtection="1">
      <alignment horizontal="center"/>
      <protection locked="0"/>
    </xf>
    <xf numFmtId="0" fontId="10" fillId="0" borderId="0" xfId="51" applyFont="1" applyAlignment="1" applyProtection="1">
      <alignment vertical="center"/>
      <protection locked="0"/>
    </xf>
    <xf numFmtId="0" fontId="33" fillId="0" borderId="0" xfId="0" applyFont="1" applyBorder="1" applyAlignment="1">
      <alignment/>
    </xf>
    <xf numFmtId="0" fontId="32" fillId="0" borderId="0" xfId="52" applyFont="1" applyAlignment="1" applyProtection="1">
      <alignment horizontal="left"/>
      <protection locked="0"/>
    </xf>
    <xf numFmtId="0" fontId="32" fillId="0" borderId="0" xfId="52" applyFont="1" applyAlignment="1" applyProtection="1">
      <alignment horizontal="center"/>
      <protection locked="0"/>
    </xf>
    <xf numFmtId="0" fontId="32" fillId="0" borderId="0" xfId="52" applyFont="1" applyProtection="1">
      <alignment/>
      <protection locked="0"/>
    </xf>
    <xf numFmtId="0" fontId="1" fillId="0" borderId="0" xfId="51" applyFont="1" applyAlignment="1" applyProtection="1">
      <alignment vertical="center"/>
      <protection locked="0"/>
    </xf>
    <xf numFmtId="0" fontId="5" fillId="33" borderId="0" xfId="0" applyFont="1" applyFill="1" applyAlignment="1" applyProtection="1">
      <alignment horizontal="left" vertical="center"/>
      <protection locked="0"/>
    </xf>
    <xf numFmtId="0" fontId="1" fillId="0" borderId="0" xfId="0" applyFont="1" applyFill="1" applyBorder="1" applyAlignment="1" applyProtection="1">
      <alignment/>
      <protection hidden="1" locked="0"/>
    </xf>
    <xf numFmtId="0" fontId="1" fillId="0" borderId="0" xfId="0" applyFont="1" applyFill="1" applyAlignment="1" applyProtection="1">
      <alignment/>
      <protection hidden="1" locked="0"/>
    </xf>
    <xf numFmtId="0" fontId="15" fillId="0" borderId="0" xfId="0" applyFont="1" applyAlignment="1" applyProtection="1">
      <alignment horizontal="center"/>
      <protection hidden="1" locked="0"/>
    </xf>
    <xf numFmtId="0" fontId="15" fillId="0" borderId="0" xfId="0" applyFont="1" applyFill="1" applyAlignment="1" applyProtection="1">
      <alignment horizontal="center"/>
      <protection hidden="1" locked="0"/>
    </xf>
    <xf numFmtId="0" fontId="1" fillId="0" borderId="0" xfId="0" applyFont="1" applyFill="1" applyBorder="1" applyAlignment="1" applyProtection="1">
      <alignment horizontal="center" vertical="center"/>
      <protection hidden="1" locked="0"/>
    </xf>
    <xf numFmtId="0" fontId="15" fillId="0" borderId="0" xfId="0" applyFont="1" applyFill="1" applyBorder="1" applyAlignment="1" applyProtection="1">
      <alignment horizontal="center" vertical="center"/>
      <protection hidden="1" locked="0"/>
    </xf>
    <xf numFmtId="0" fontId="1" fillId="0" borderId="0" xfId="0" applyFont="1" applyFill="1" applyAlignment="1" applyProtection="1">
      <alignment/>
      <protection hidden="1" locked="0"/>
    </xf>
    <xf numFmtId="0" fontId="22" fillId="0" borderId="0" xfId="0" applyFont="1" applyFill="1" applyAlignment="1" applyProtection="1">
      <alignment horizontal="center"/>
      <protection hidden="1" locked="0"/>
    </xf>
    <xf numFmtId="14" fontId="13" fillId="0" borderId="0" xfId="0" applyNumberFormat="1" applyFont="1" applyFill="1" applyAlignment="1" applyProtection="1">
      <alignment horizontal="right"/>
      <protection hidden="1" locked="0"/>
    </xf>
    <xf numFmtId="0" fontId="15" fillId="34" borderId="0" xfId="0" applyFont="1" applyFill="1" applyAlignment="1" applyProtection="1">
      <alignment horizontal="center"/>
      <protection hidden="1" locked="0"/>
    </xf>
    <xf numFmtId="0" fontId="1" fillId="0" borderId="20" xfId="0" applyFont="1" applyBorder="1" applyAlignment="1" applyProtection="1">
      <alignment/>
      <protection hidden="1" locked="0"/>
    </xf>
    <xf numFmtId="0" fontId="1" fillId="0" borderId="0" xfId="0" applyNumberFormat="1" applyFont="1" applyAlignment="1" applyProtection="1">
      <alignment/>
      <protection hidden="1" locked="0"/>
    </xf>
    <xf numFmtId="0" fontId="35" fillId="0" borderId="0" xfId="0" applyFont="1" applyAlignment="1" applyProtection="1">
      <alignment/>
      <protection hidden="1" locked="0"/>
    </xf>
    <xf numFmtId="0" fontId="1" fillId="0" borderId="13" xfId="0" applyFont="1" applyFill="1" applyBorder="1" applyAlignment="1" applyProtection="1">
      <alignment/>
      <protection hidden="1" locked="0"/>
    </xf>
    <xf numFmtId="14" fontId="7" fillId="0" borderId="0" xfId="52" applyNumberFormat="1" applyFont="1" applyAlignment="1" applyProtection="1">
      <alignment horizontal="right"/>
      <protection hidden="1" locked="0"/>
    </xf>
    <xf numFmtId="49" fontId="7" fillId="0" borderId="0" xfId="52" applyNumberFormat="1" applyFont="1" applyAlignment="1" applyProtection="1">
      <alignment horizontal="right"/>
      <protection hidden="1" locked="0"/>
    </xf>
    <xf numFmtId="0" fontId="0" fillId="0" borderId="0" xfId="0" applyAlignment="1">
      <alignment horizontal="center" vertical="center"/>
    </xf>
    <xf numFmtId="0" fontId="0" fillId="0" borderId="0" xfId="0" applyAlignment="1" applyProtection="1">
      <alignment/>
      <protection hidden="1" locked="0"/>
    </xf>
    <xf numFmtId="0" fontId="0" fillId="6" borderId="0" xfId="0" applyFill="1" applyAlignment="1" applyProtection="1">
      <alignment horizontal="center" vertical="center"/>
      <protection hidden="1" locked="0"/>
    </xf>
    <xf numFmtId="0" fontId="0" fillId="6" borderId="0" xfId="0" applyNumberFormat="1" applyFill="1" applyAlignment="1" applyProtection="1">
      <alignment/>
      <protection hidden="1" locked="0"/>
    </xf>
    <xf numFmtId="0" fontId="0" fillId="6" borderId="0" xfId="0" applyFill="1" applyAlignment="1" applyProtection="1">
      <alignment/>
      <protection hidden="1" locked="0"/>
    </xf>
    <xf numFmtId="0" fontId="0" fillId="0" borderId="0" xfId="0" applyAlignment="1" applyProtection="1">
      <alignment horizontal="center" vertical="center"/>
      <protection hidden="1" locked="0"/>
    </xf>
    <xf numFmtId="0" fontId="5" fillId="0" borderId="0" xfId="52" applyFont="1" applyAlignment="1" applyProtection="1">
      <alignment horizontal="center"/>
      <protection hidden="1" locked="0"/>
    </xf>
    <xf numFmtId="0" fontId="5" fillId="0" borderId="0" xfId="52" applyFont="1" applyFill="1" applyAlignment="1" applyProtection="1">
      <alignment horizontal="center"/>
      <protection hidden="1" locked="0"/>
    </xf>
    <xf numFmtId="0" fontId="15" fillId="0" borderId="0" xfId="52" applyFont="1" applyFill="1" applyAlignment="1" applyProtection="1">
      <alignment horizontal="center"/>
      <protection hidden="1" locked="0"/>
    </xf>
    <xf numFmtId="0" fontId="5" fillId="0" borderId="26" xfId="52" applyFont="1" applyFill="1" applyBorder="1" applyAlignment="1" applyProtection="1">
      <alignment horizontal="center"/>
      <protection hidden="1" locked="0"/>
    </xf>
    <xf numFmtId="0" fontId="10" fillId="0" borderId="26" xfId="52" applyFont="1" applyFill="1" applyBorder="1" applyAlignment="1" applyProtection="1">
      <alignment horizontal="center"/>
      <protection hidden="1" locked="0"/>
    </xf>
    <xf numFmtId="0" fontId="5" fillId="0" borderId="27" xfId="52" applyFont="1" applyFill="1" applyBorder="1" applyAlignment="1" applyProtection="1">
      <alignment horizontal="center"/>
      <protection hidden="1" locked="0"/>
    </xf>
    <xf numFmtId="0" fontId="10" fillId="0" borderId="27" xfId="52" applyFont="1" applyFill="1" applyBorder="1" applyAlignment="1" applyProtection="1">
      <alignment horizontal="center"/>
      <protection hidden="1" locked="0"/>
    </xf>
    <xf numFmtId="0" fontId="5" fillId="0" borderId="28" xfId="52" applyFont="1" applyFill="1" applyBorder="1" applyAlignment="1" applyProtection="1">
      <alignment horizontal="center"/>
      <protection hidden="1" locked="0"/>
    </xf>
    <xf numFmtId="0" fontId="10" fillId="0" borderId="28" xfId="52" applyFont="1" applyFill="1" applyBorder="1" applyAlignment="1" applyProtection="1">
      <alignment horizontal="center"/>
      <protection hidden="1" locked="0"/>
    </xf>
    <xf numFmtId="0" fontId="5" fillId="0" borderId="29" xfId="52" applyFont="1" applyFill="1" applyBorder="1" applyAlignment="1" applyProtection="1">
      <alignment horizontal="center"/>
      <protection hidden="1" locked="0"/>
    </xf>
    <xf numFmtId="0" fontId="10" fillId="0" borderId="29" xfId="52" applyFont="1" applyFill="1" applyBorder="1" applyAlignment="1" applyProtection="1">
      <alignment horizontal="center"/>
      <protection hidden="1" locked="0"/>
    </xf>
    <xf numFmtId="0" fontId="34" fillId="0" borderId="0" xfId="0" applyFont="1" applyBorder="1" applyAlignment="1">
      <alignment horizontal="center" vertical="center"/>
    </xf>
    <xf numFmtId="0" fontId="36" fillId="0" borderId="0" xfId="0" applyFont="1" applyAlignment="1">
      <alignment vertical="center"/>
    </xf>
    <xf numFmtId="0" fontId="0" fillId="0" borderId="0" xfId="0" applyFill="1" applyAlignment="1" applyProtection="1">
      <alignment horizontal="center" vertical="center"/>
      <protection hidden="1" locked="0"/>
    </xf>
    <xf numFmtId="0" fontId="0" fillId="0" borderId="0" xfId="0" applyFill="1" applyAlignment="1" applyProtection="1">
      <alignment/>
      <protection hidden="1" locked="0"/>
    </xf>
    <xf numFmtId="0" fontId="0" fillId="0" borderId="0" xfId="0" applyFill="1" applyAlignment="1">
      <alignment/>
    </xf>
    <xf numFmtId="0" fontId="22" fillId="0" borderId="30" xfId="51" applyFont="1" applyFill="1" applyBorder="1" applyAlignment="1" applyProtection="1">
      <alignment horizontal="right" vertical="center"/>
      <protection hidden="1" locked="0"/>
    </xf>
    <xf numFmtId="0" fontId="6" fillId="0" borderId="31" xfId="51" applyNumberFormat="1" applyFont="1" applyFill="1" applyBorder="1" applyAlignment="1" applyProtection="1">
      <alignment horizontal="center" vertical="center"/>
      <protection hidden="1" locked="0"/>
    </xf>
    <xf numFmtId="0" fontId="6" fillId="0" borderId="32" xfId="51" applyNumberFormat="1" applyFont="1" applyFill="1" applyBorder="1" applyAlignment="1" applyProtection="1">
      <alignment horizontal="center" vertical="center"/>
      <protection hidden="1" locked="0"/>
    </xf>
    <xf numFmtId="0" fontId="0" fillId="0" borderId="0" xfId="0" applyNumberFormat="1" applyFill="1" applyAlignment="1" applyProtection="1">
      <alignment/>
      <protection hidden="1" locked="0"/>
    </xf>
    <xf numFmtId="0" fontId="0" fillId="0" borderId="0" xfId="0" applyFill="1" applyBorder="1" applyAlignment="1" applyProtection="1">
      <alignment horizontal="center" vertical="center"/>
      <protection hidden="1" locked="0"/>
    </xf>
    <xf numFmtId="0" fontId="0" fillId="0" borderId="0" xfId="0" applyBorder="1" applyAlignment="1" applyProtection="1">
      <alignment horizontal="center" vertical="center"/>
      <protection hidden="1" locked="0"/>
    </xf>
    <xf numFmtId="0" fontId="0" fillId="0" borderId="0" xfId="0" applyNumberFormat="1" applyFill="1" applyBorder="1" applyAlignment="1" applyProtection="1">
      <alignment/>
      <protection hidden="1" locked="0"/>
    </xf>
    <xf numFmtId="0" fontId="0" fillId="0" borderId="0" xfId="0" applyFill="1" applyBorder="1" applyAlignment="1" applyProtection="1">
      <alignment/>
      <protection hidden="1" locked="0"/>
    </xf>
    <xf numFmtId="0" fontId="0" fillId="0" borderId="15" xfId="0" applyFill="1" applyBorder="1" applyAlignment="1" applyProtection="1">
      <alignment horizontal="center" vertical="center"/>
      <protection hidden="1" locked="0"/>
    </xf>
    <xf numFmtId="0" fontId="0" fillId="0" borderId="15" xfId="0" applyBorder="1" applyAlignment="1" applyProtection="1">
      <alignment horizontal="center" vertical="center"/>
      <protection hidden="1" locked="0"/>
    </xf>
    <xf numFmtId="0" fontId="0" fillId="0" borderId="15" xfId="0" applyNumberFormat="1" applyFill="1" applyBorder="1" applyAlignment="1" applyProtection="1">
      <alignment/>
      <protection hidden="1" locked="0"/>
    </xf>
    <xf numFmtId="0" fontId="0" fillId="0" borderId="15" xfId="0" applyFill="1" applyBorder="1" applyAlignment="1" applyProtection="1">
      <alignment/>
      <protection hidden="1" locked="0"/>
    </xf>
    <xf numFmtId="0" fontId="0" fillId="0" borderId="33" xfId="0" applyFont="1" applyFill="1" applyBorder="1" applyAlignment="1" applyProtection="1">
      <alignment horizontal="right" vertical="center"/>
      <protection locked="0"/>
    </xf>
    <xf numFmtId="0" fontId="27" fillId="0" borderId="34" xfId="0" applyNumberFormat="1" applyFont="1" applyFill="1" applyBorder="1" applyAlignment="1" applyProtection="1">
      <alignment horizontal="center" vertical="center"/>
      <protection locked="0"/>
    </xf>
    <xf numFmtId="0" fontId="10" fillId="0" borderId="35" xfId="0" applyFont="1" applyFill="1" applyBorder="1" applyAlignment="1" applyProtection="1">
      <alignment horizontal="left" vertical="center"/>
      <protection locked="0"/>
    </xf>
    <xf numFmtId="0" fontId="37" fillId="0" borderId="26" xfId="0" applyFont="1" applyFill="1" applyBorder="1" applyAlignment="1" applyProtection="1">
      <alignment horizontal="left" vertical="center"/>
      <protection locked="0"/>
    </xf>
    <xf numFmtId="0" fontId="27" fillId="0" borderId="26" xfId="0" applyNumberFormat="1" applyFont="1" applyFill="1" applyBorder="1" applyAlignment="1" applyProtection="1">
      <alignment horizontal="center" vertical="center"/>
      <protection locked="0"/>
    </xf>
    <xf numFmtId="0" fontId="37" fillId="0" borderId="34" xfId="0" applyNumberFormat="1" applyFont="1" applyFill="1" applyBorder="1" applyAlignment="1" applyProtection="1">
      <alignment horizontal="center" vertical="center"/>
      <protection locked="0"/>
    </xf>
    <xf numFmtId="0" fontId="41" fillId="0" borderId="26" xfId="53" applyFont="1" applyFill="1" applyBorder="1" applyProtection="1">
      <alignment/>
      <protection locked="0"/>
    </xf>
    <xf numFmtId="0" fontId="0" fillId="0" borderId="26" xfId="0" applyFont="1" applyFill="1" applyBorder="1" applyAlignment="1" applyProtection="1">
      <alignment horizontal="right" vertical="center"/>
      <protection locked="0"/>
    </xf>
    <xf numFmtId="0" fontId="37" fillId="0" borderId="35" xfId="0" applyFont="1" applyFill="1" applyBorder="1" applyAlignment="1" applyProtection="1">
      <alignment horizontal="left" vertical="center"/>
      <protection locked="0"/>
    </xf>
    <xf numFmtId="0" fontId="37" fillId="0" borderId="35" xfId="0" applyFont="1" applyFill="1" applyBorder="1" applyAlignment="1" applyProtection="1">
      <alignment vertical="center"/>
      <protection locked="0"/>
    </xf>
    <xf numFmtId="0" fontId="27" fillId="0" borderId="26" xfId="0" applyFont="1" applyFill="1" applyBorder="1" applyAlignment="1" applyProtection="1">
      <alignment horizontal="left"/>
      <protection locked="0"/>
    </xf>
    <xf numFmtId="0" fontId="27" fillId="0" borderId="26" xfId="0" applyFont="1" applyFill="1" applyBorder="1" applyAlignment="1" applyProtection="1">
      <alignment/>
      <protection locked="0"/>
    </xf>
    <xf numFmtId="0" fontId="24" fillId="0" borderId="0" xfId="0" applyFont="1" applyBorder="1" applyAlignment="1" applyProtection="1">
      <alignment/>
      <protection locked="0"/>
    </xf>
    <xf numFmtId="0" fontId="28" fillId="35" borderId="29" xfId="0" applyFont="1" applyFill="1" applyBorder="1" applyAlignment="1" applyProtection="1">
      <alignment horizontal="center"/>
      <protection locked="0"/>
    </xf>
    <xf numFmtId="0" fontId="29" fillId="0" borderId="0" xfId="0" applyFont="1" applyBorder="1" applyAlignment="1" applyProtection="1">
      <alignment horizontal="center"/>
      <protection locked="0"/>
    </xf>
    <xf numFmtId="0" fontId="30" fillId="0" borderId="0" xfId="0" applyFont="1" applyBorder="1" applyAlignment="1" applyProtection="1">
      <alignment horizontal="center" wrapText="1"/>
      <protection locked="0"/>
    </xf>
    <xf numFmtId="0" fontId="12" fillId="33" borderId="36" xfId="52" applyFont="1" applyFill="1" applyBorder="1" applyAlignment="1" applyProtection="1">
      <alignment horizontal="left"/>
      <protection hidden="1"/>
    </xf>
    <xf numFmtId="0" fontId="11" fillId="33" borderId="36" xfId="51" applyFont="1" applyFill="1" applyBorder="1" applyAlignment="1" applyProtection="1">
      <alignment vertical="center"/>
      <protection hidden="1"/>
    </xf>
    <xf numFmtId="0" fontId="10" fillId="0" borderId="26" xfId="0" applyFont="1" applyFill="1" applyBorder="1" applyAlignment="1" applyProtection="1">
      <alignment horizontal="left" vertical="center"/>
      <protection locked="0"/>
    </xf>
    <xf numFmtId="0" fontId="91" fillId="0" borderId="26" xfId="0" applyFont="1" applyFill="1" applyBorder="1" applyAlignment="1" applyProtection="1">
      <alignment/>
      <protection locked="0"/>
    </xf>
    <xf numFmtId="0" fontId="91" fillId="0" borderId="37" xfId="0" applyFont="1" applyFill="1" applyBorder="1" applyAlignment="1" applyProtection="1">
      <alignment/>
      <protection locked="0"/>
    </xf>
    <xf numFmtId="0" fontId="92" fillId="0" borderId="37" xfId="0" applyFont="1" applyFill="1" applyBorder="1" applyAlignment="1" applyProtection="1">
      <alignment/>
      <protection locked="0"/>
    </xf>
    <xf numFmtId="0" fontId="10" fillId="0" borderId="35" xfId="0" applyFont="1" applyFill="1" applyBorder="1" applyAlignment="1" applyProtection="1">
      <alignment vertical="center"/>
      <protection locked="0"/>
    </xf>
    <xf numFmtId="0" fontId="91" fillId="0" borderId="35" xfId="0" applyFont="1" applyFill="1" applyBorder="1" applyAlignment="1" applyProtection="1">
      <alignment/>
      <protection locked="0"/>
    </xf>
    <xf numFmtId="0" fontId="27" fillId="0" borderId="35" xfId="0" applyFont="1" applyFill="1" applyBorder="1" applyAlignment="1" applyProtection="1">
      <alignment horizontal="left" vertical="center"/>
      <protection locked="0"/>
    </xf>
    <xf numFmtId="0" fontId="10" fillId="0" borderId="38" xfId="0" applyFont="1" applyFill="1" applyBorder="1" applyAlignment="1" applyProtection="1">
      <alignment horizontal="left" vertical="center"/>
      <protection locked="0"/>
    </xf>
    <xf numFmtId="0" fontId="10" fillId="0" borderId="26" xfId="0" applyFont="1" applyFill="1" applyBorder="1" applyAlignment="1" applyProtection="1">
      <alignment vertical="center"/>
      <protection locked="0"/>
    </xf>
    <xf numFmtId="0" fontId="10" fillId="0" borderId="27" xfId="0" applyFont="1" applyFill="1" applyBorder="1" applyAlignment="1" applyProtection="1">
      <alignment horizontal="left" vertical="center"/>
      <protection locked="0"/>
    </xf>
    <xf numFmtId="0" fontId="43" fillId="0" borderId="26" xfId="53" applyFont="1" applyFill="1" applyBorder="1" applyProtection="1">
      <alignment/>
      <protection locked="0"/>
    </xf>
    <xf numFmtId="0" fontId="10" fillId="0" borderId="34" xfId="0" applyFont="1" applyFill="1" applyBorder="1" applyAlignment="1" applyProtection="1">
      <alignment horizontal="left" vertical="center"/>
      <protection locked="0"/>
    </xf>
    <xf numFmtId="0" fontId="10" fillId="0" borderId="34" xfId="0" applyFont="1" applyFill="1" applyBorder="1" applyAlignment="1" applyProtection="1">
      <alignment vertical="center"/>
      <protection locked="0"/>
    </xf>
    <xf numFmtId="0" fontId="10" fillId="0" borderId="29" xfId="0" applyFont="1" applyFill="1" applyBorder="1" applyAlignment="1" applyProtection="1">
      <alignment horizontal="left" vertical="center"/>
      <protection locked="0"/>
    </xf>
    <xf numFmtId="1" fontId="10" fillId="0" borderId="26" xfId="0" applyNumberFormat="1" applyFont="1" applyFill="1" applyBorder="1" applyAlignment="1" applyProtection="1">
      <alignment horizontal="left" vertical="center"/>
      <protection locked="0"/>
    </xf>
    <xf numFmtId="0" fontId="10" fillId="0" borderId="27" xfId="0" applyFont="1" applyFill="1" applyBorder="1" applyAlignment="1" applyProtection="1">
      <alignment vertical="center"/>
      <protection locked="0"/>
    </xf>
    <xf numFmtId="0" fontId="1" fillId="36" borderId="12" xfId="0" applyFont="1" applyFill="1" applyBorder="1" applyAlignment="1" applyProtection="1">
      <alignment horizontal="center"/>
      <protection hidden="1" locked="0"/>
    </xf>
    <xf numFmtId="0" fontId="1" fillId="0" borderId="0" xfId="0" applyFont="1" applyFill="1" applyBorder="1" applyAlignment="1" applyProtection="1">
      <alignment/>
      <protection locked="0"/>
    </xf>
    <xf numFmtId="0" fontId="1" fillId="0" borderId="23" xfId="0" applyFont="1" applyBorder="1" applyAlignment="1" applyProtection="1">
      <alignment horizontal="center"/>
      <protection locked="0"/>
    </xf>
    <xf numFmtId="0" fontId="1" fillId="0" borderId="12" xfId="0" applyFont="1" applyFill="1" applyBorder="1" applyAlignment="1" applyProtection="1">
      <alignment horizontal="center"/>
      <protection locked="0"/>
    </xf>
    <xf numFmtId="0" fontId="1" fillId="0" borderId="0" xfId="0" applyFont="1" applyBorder="1" applyAlignment="1" applyProtection="1">
      <alignment/>
      <protection locked="0"/>
    </xf>
    <xf numFmtId="0" fontId="13" fillId="0" borderId="0" xfId="52" applyFont="1" applyAlignment="1" applyProtection="1">
      <alignment horizontal="right"/>
      <protection hidden="1" locked="0"/>
    </xf>
    <xf numFmtId="0" fontId="1" fillId="0" borderId="39" xfId="0" applyFont="1" applyBorder="1" applyAlignment="1" applyProtection="1">
      <alignment horizontal="right" vertical="center"/>
      <protection hidden="1" locked="0"/>
    </xf>
    <xf numFmtId="0" fontId="1" fillId="0" borderId="21" xfId="0" applyFont="1" applyBorder="1" applyAlignment="1" applyProtection="1">
      <alignment horizontal="center" vertical="center"/>
      <protection hidden="1" locked="0"/>
    </xf>
    <xf numFmtId="0" fontId="1" fillId="0" borderId="31" xfId="0" applyFont="1" applyBorder="1" applyAlignment="1" applyProtection="1">
      <alignment horizontal="center" vertical="center"/>
      <protection hidden="1" locked="0"/>
    </xf>
    <xf numFmtId="0" fontId="25" fillId="33" borderId="0" xfId="0" applyFont="1" applyFill="1" applyBorder="1" applyAlignment="1" applyProtection="1">
      <alignment horizontal="center"/>
      <protection hidden="1"/>
    </xf>
    <xf numFmtId="49" fontId="13" fillId="33" borderId="36" xfId="52" applyNumberFormat="1" applyFont="1" applyFill="1" applyBorder="1" applyAlignment="1" applyProtection="1">
      <alignment horizontal="center" vertical="center"/>
      <protection hidden="1"/>
    </xf>
    <xf numFmtId="0" fontId="13" fillId="33" borderId="36" xfId="52" applyNumberFormat="1" applyFont="1" applyFill="1" applyBorder="1" applyAlignment="1" applyProtection="1">
      <alignment horizontal="center" vertical="center"/>
      <protection hidden="1"/>
    </xf>
    <xf numFmtId="0" fontId="20" fillId="0" borderId="0" xfId="52" applyFont="1" applyAlignment="1" applyProtection="1">
      <alignment horizontal="center"/>
      <protection hidden="1" locked="0"/>
    </xf>
    <xf numFmtId="0" fontId="1" fillId="0" borderId="0" xfId="0" applyFont="1" applyBorder="1" applyAlignment="1" applyProtection="1">
      <alignment horizontal="center" vertical="center"/>
      <protection hidden="1" locked="0"/>
    </xf>
    <xf numFmtId="0" fontId="1" fillId="0" borderId="0" xfId="0" applyFont="1" applyBorder="1" applyAlignment="1" applyProtection="1">
      <alignment horizontal="right" vertical="center"/>
      <protection hidden="1" locked="0"/>
    </xf>
    <xf numFmtId="0" fontId="15" fillId="0" borderId="0" xfId="0" applyFont="1" applyBorder="1" applyAlignment="1" applyProtection="1">
      <alignment horizontal="right" vertical="center"/>
      <protection hidden="1" locked="0"/>
    </xf>
    <xf numFmtId="0" fontId="1" fillId="0" borderId="39" xfId="0" applyFont="1" applyBorder="1" applyAlignment="1" applyProtection="1">
      <alignment horizontal="right" vertical="center"/>
      <protection hidden="1" locked="0"/>
    </xf>
    <xf numFmtId="0" fontId="1" fillId="0" borderId="21" xfId="0" applyFont="1" applyBorder="1" applyAlignment="1" applyProtection="1">
      <alignment horizontal="center" vertical="center"/>
      <protection hidden="1" locked="0"/>
    </xf>
    <xf numFmtId="0" fontId="1" fillId="0" borderId="31" xfId="0" applyFont="1" applyBorder="1" applyAlignment="1" applyProtection="1">
      <alignment horizontal="center" vertical="center"/>
      <protection hidden="1" locked="0"/>
    </xf>
    <xf numFmtId="0" fontId="40" fillId="33" borderId="0" xfId="0" applyFont="1" applyFill="1" applyAlignment="1" applyProtection="1">
      <alignment horizontal="center"/>
      <protection hidden="1" locked="0"/>
    </xf>
    <xf numFmtId="0" fontId="19" fillId="0" borderId="0" xfId="51" applyNumberFormat="1" applyFont="1" applyFill="1" applyBorder="1" applyAlignment="1" applyProtection="1">
      <alignment horizontal="left" vertical="center"/>
      <protection hidden="1" locked="0"/>
    </xf>
    <xf numFmtId="0" fontId="22" fillId="0" borderId="0" xfId="51" applyFont="1" applyFill="1" applyBorder="1" applyAlignment="1" applyProtection="1">
      <alignment horizontal="right" vertical="center"/>
      <protection hidden="1" locked="0"/>
    </xf>
    <xf numFmtId="0" fontId="15" fillId="0" borderId="0" xfId="51" applyFont="1" applyFill="1" applyBorder="1" applyAlignment="1" applyProtection="1">
      <alignment horizontal="left" vertical="center"/>
      <protection hidden="1" locked="0"/>
    </xf>
    <xf numFmtId="0" fontId="21" fillId="34" borderId="14" xfId="51" applyFont="1" applyFill="1" applyBorder="1" applyAlignment="1" applyProtection="1">
      <alignment horizontal="center" vertical="center"/>
      <protection hidden="1" locked="0"/>
    </xf>
    <xf numFmtId="0" fontId="21" fillId="34" borderId="15" xfId="51" applyFont="1" applyFill="1" applyBorder="1" applyAlignment="1" applyProtection="1">
      <alignment horizontal="center" vertical="center"/>
      <protection hidden="1" locked="0"/>
    </xf>
    <xf numFmtId="0" fontId="19" fillId="0" borderId="30" xfId="51" applyNumberFormat="1" applyFont="1" applyFill="1" applyBorder="1" applyAlignment="1" applyProtection="1">
      <alignment horizontal="left" vertical="center"/>
      <protection hidden="1" locked="0"/>
    </xf>
    <xf numFmtId="0" fontId="22" fillId="0" borderId="30" xfId="51" applyFont="1" applyFill="1" applyBorder="1" applyAlignment="1" applyProtection="1">
      <alignment horizontal="right" vertical="center"/>
      <protection hidden="1" locked="0"/>
    </xf>
    <xf numFmtId="0" fontId="18" fillId="0" borderId="40" xfId="51" applyFont="1" applyFill="1" applyBorder="1" applyAlignment="1" applyProtection="1">
      <alignment horizontal="center" vertical="center"/>
      <protection hidden="1" locked="0"/>
    </xf>
    <xf numFmtId="0" fontId="18" fillId="0" borderId="41" xfId="51" applyFont="1" applyFill="1" applyBorder="1" applyAlignment="1" applyProtection="1">
      <alignment horizontal="center" vertical="center"/>
      <protection hidden="1" locked="0"/>
    </xf>
    <xf numFmtId="0" fontId="21" fillId="34" borderId="11" xfId="51" applyFont="1" applyFill="1" applyBorder="1" applyAlignment="1" applyProtection="1">
      <alignment horizontal="center" vertical="center"/>
      <protection hidden="1" locked="0"/>
    </xf>
    <xf numFmtId="0" fontId="21" fillId="34" borderId="13" xfId="51" applyFont="1" applyFill="1" applyBorder="1" applyAlignment="1" applyProtection="1">
      <alignment horizontal="center" vertical="center"/>
      <protection hidden="1" locked="0"/>
    </xf>
    <xf numFmtId="1" fontId="5" fillId="34" borderId="42" xfId="51" applyNumberFormat="1" applyFont="1" applyFill="1" applyBorder="1" applyAlignment="1" applyProtection="1">
      <alignment horizontal="center" vertical="center"/>
      <protection hidden="1" locked="0"/>
    </xf>
    <xf numFmtId="1" fontId="5" fillId="34" borderId="43" xfId="51" applyNumberFormat="1" applyFont="1" applyFill="1" applyBorder="1" applyAlignment="1" applyProtection="1">
      <alignment horizontal="center" vertical="center"/>
      <protection hidden="1" locked="0"/>
    </xf>
    <xf numFmtId="0" fontId="10" fillId="0" borderId="44" xfId="51" applyNumberFormat="1" applyFont="1" applyFill="1" applyBorder="1" applyAlignment="1" applyProtection="1">
      <alignment horizontal="center" vertical="center"/>
      <protection hidden="1" locked="0"/>
    </xf>
    <xf numFmtId="0" fontId="10" fillId="0" borderId="0" xfId="51" applyNumberFormat="1" applyFont="1" applyFill="1" applyBorder="1" applyAlignment="1" applyProtection="1">
      <alignment horizontal="center" vertical="center"/>
      <protection hidden="1" locked="0"/>
    </xf>
    <xf numFmtId="0" fontId="10" fillId="0" borderId="39" xfId="51" applyNumberFormat="1" applyFont="1" applyFill="1" applyBorder="1" applyAlignment="1" applyProtection="1">
      <alignment horizontal="center" vertical="center"/>
      <protection hidden="1" locked="0"/>
    </xf>
    <xf numFmtId="0" fontId="10" fillId="0" borderId="23" xfId="51" applyNumberFormat="1" applyFont="1" applyFill="1" applyBorder="1" applyAlignment="1" applyProtection="1">
      <alignment horizontal="center" vertical="center"/>
      <protection hidden="1" locked="0"/>
    </xf>
    <xf numFmtId="0" fontId="10" fillId="0" borderId="20" xfId="51" applyNumberFormat="1" applyFont="1" applyFill="1" applyBorder="1" applyAlignment="1" applyProtection="1">
      <alignment horizontal="center" vertical="center"/>
      <protection hidden="1" locked="0"/>
    </xf>
    <xf numFmtId="0" fontId="10" fillId="0" borderId="21" xfId="51" applyNumberFormat="1" applyFont="1" applyFill="1" applyBorder="1" applyAlignment="1" applyProtection="1">
      <alignment horizontal="center" vertical="center"/>
      <protection hidden="1" locked="0"/>
    </xf>
    <xf numFmtId="0" fontId="21" fillId="34" borderId="12" xfId="51" applyFont="1" applyFill="1" applyBorder="1" applyAlignment="1" applyProtection="1">
      <alignment horizontal="center" vertical="center"/>
      <protection hidden="1" locked="0"/>
    </xf>
    <xf numFmtId="0" fontId="21" fillId="34" borderId="0" xfId="51" applyFont="1" applyFill="1" applyBorder="1" applyAlignment="1" applyProtection="1">
      <alignment horizontal="center" vertical="center"/>
      <protection hidden="1" locked="0"/>
    </xf>
    <xf numFmtId="164" fontId="10" fillId="0" borderId="45" xfId="51" applyNumberFormat="1" applyFont="1" applyFill="1" applyBorder="1" applyAlignment="1" applyProtection="1">
      <alignment horizontal="center" vertical="center"/>
      <protection hidden="1" locked="0"/>
    </xf>
    <xf numFmtId="164" fontId="10" fillId="0" borderId="21" xfId="51" applyNumberFormat="1" applyFont="1" applyFill="1" applyBorder="1" applyAlignment="1" applyProtection="1">
      <alignment horizontal="center" vertical="center"/>
      <protection hidden="1" locked="0"/>
    </xf>
    <xf numFmtId="164" fontId="10" fillId="0" borderId="46" xfId="51" applyNumberFormat="1" applyFont="1" applyFill="1" applyBorder="1" applyAlignment="1" applyProtection="1">
      <alignment horizontal="center" vertical="center"/>
      <protection hidden="1" locked="0"/>
    </xf>
    <xf numFmtId="164" fontId="10" fillId="0" borderId="32" xfId="51" applyNumberFormat="1" applyFont="1" applyFill="1" applyBorder="1" applyAlignment="1" applyProtection="1">
      <alignment horizontal="center" vertical="center"/>
      <protection hidden="1" locked="0"/>
    </xf>
    <xf numFmtId="1" fontId="17" fillId="0" borderId="47" xfId="51" applyNumberFormat="1" applyFont="1" applyFill="1" applyBorder="1" applyAlignment="1" applyProtection="1">
      <alignment horizontal="center" vertical="center"/>
      <protection hidden="1" locked="0"/>
    </xf>
    <xf numFmtId="1" fontId="17" fillId="0" borderId="48" xfId="51" applyNumberFormat="1" applyFont="1" applyFill="1" applyBorder="1" applyAlignment="1" applyProtection="1">
      <alignment horizontal="center" vertical="center"/>
      <protection hidden="1" locked="0"/>
    </xf>
    <xf numFmtId="0" fontId="18" fillId="0" borderId="49" xfId="51" applyFont="1" applyFill="1" applyBorder="1" applyAlignment="1" applyProtection="1">
      <alignment horizontal="center" vertical="center"/>
      <protection hidden="1" locked="0"/>
    </xf>
    <xf numFmtId="1" fontId="17" fillId="0" borderId="22" xfId="51" applyNumberFormat="1" applyFont="1" applyFill="1" applyBorder="1" applyAlignment="1" applyProtection="1">
      <alignment horizontal="center" vertical="center"/>
      <protection hidden="1" locked="0"/>
    </xf>
    <xf numFmtId="0" fontId="18" fillId="0" borderId="50" xfId="51" applyFont="1" applyFill="1" applyBorder="1" applyAlignment="1" applyProtection="1">
      <alignment horizontal="center" vertical="center"/>
      <protection hidden="1" locked="0"/>
    </xf>
    <xf numFmtId="0" fontId="21" fillId="34" borderId="31" xfId="51" applyFont="1" applyFill="1" applyBorder="1" applyAlignment="1" applyProtection="1">
      <alignment horizontal="center" vertical="center"/>
      <protection hidden="1" locked="0"/>
    </xf>
    <xf numFmtId="1" fontId="5" fillId="34" borderId="51" xfId="51" applyNumberFormat="1" applyFont="1" applyFill="1" applyBorder="1" applyAlignment="1" applyProtection="1">
      <alignment horizontal="center" vertical="center"/>
      <protection hidden="1" locked="0"/>
    </xf>
    <xf numFmtId="1" fontId="5" fillId="34" borderId="52" xfId="51" applyNumberFormat="1" applyFont="1" applyFill="1" applyBorder="1" applyAlignment="1" applyProtection="1">
      <alignment horizontal="center" vertical="center"/>
      <protection hidden="1" locked="0"/>
    </xf>
    <xf numFmtId="0" fontId="10" fillId="0" borderId="53" xfId="51" applyNumberFormat="1" applyFont="1" applyFill="1" applyBorder="1" applyAlignment="1" applyProtection="1">
      <alignment horizontal="center" vertical="center"/>
      <protection hidden="1" locked="0"/>
    </xf>
    <xf numFmtId="0" fontId="10" fillId="0" borderId="12" xfId="51" applyNumberFormat="1" applyFont="1" applyFill="1" applyBorder="1" applyAlignment="1" applyProtection="1">
      <alignment horizontal="center" vertical="center"/>
      <protection hidden="1" locked="0"/>
    </xf>
    <xf numFmtId="0" fontId="10" fillId="0" borderId="54" xfId="51" applyNumberFormat="1" applyFont="1" applyFill="1" applyBorder="1" applyAlignment="1" applyProtection="1">
      <alignment horizontal="center" vertical="center"/>
      <protection hidden="1" locked="0"/>
    </xf>
    <xf numFmtId="164" fontId="10" fillId="0" borderId="55" xfId="51" applyNumberFormat="1" applyFont="1" applyFill="1" applyBorder="1" applyAlignment="1" applyProtection="1">
      <alignment horizontal="center" vertical="center"/>
      <protection hidden="1" locked="0"/>
    </xf>
    <xf numFmtId="164" fontId="10" fillId="0" borderId="31" xfId="51" applyNumberFormat="1" applyFont="1" applyFill="1" applyBorder="1" applyAlignment="1" applyProtection="1">
      <alignment horizontal="center" vertical="center"/>
      <protection hidden="1" locked="0"/>
    </xf>
    <xf numFmtId="164" fontId="10" fillId="0" borderId="56" xfId="51" applyNumberFormat="1" applyFont="1" applyFill="1" applyBorder="1" applyAlignment="1" applyProtection="1">
      <alignment horizontal="center" vertical="center"/>
      <protection hidden="1" locked="0"/>
    </xf>
    <xf numFmtId="164" fontId="10" fillId="0" borderId="57" xfId="51" applyNumberFormat="1" applyFont="1" applyFill="1" applyBorder="1" applyAlignment="1" applyProtection="1">
      <alignment horizontal="center" vertical="center"/>
      <protection hidden="1" locked="0"/>
    </xf>
    <xf numFmtId="1" fontId="17" fillId="0" borderId="58" xfId="51" applyNumberFormat="1" applyFont="1" applyFill="1" applyBorder="1" applyAlignment="1" applyProtection="1">
      <alignment horizontal="center" vertical="center"/>
      <protection hidden="1" locked="0"/>
    </xf>
    <xf numFmtId="1" fontId="17" fillId="0" borderId="59" xfId="51" applyNumberFormat="1" applyFont="1" applyFill="1" applyBorder="1" applyAlignment="1" applyProtection="1">
      <alignment horizontal="center" vertical="center"/>
      <protection hidden="1" locked="0"/>
    </xf>
    <xf numFmtId="0" fontId="18" fillId="0" borderId="60" xfId="51" applyFont="1" applyFill="1" applyBorder="1" applyAlignment="1" applyProtection="1">
      <alignment horizontal="center" vertical="center"/>
      <protection hidden="1" locked="0"/>
    </xf>
    <xf numFmtId="0" fontId="21" fillId="34" borderId="24" xfId="51" applyFont="1" applyFill="1" applyBorder="1" applyAlignment="1" applyProtection="1">
      <alignment horizontal="center" vertical="center"/>
      <protection hidden="1" locked="0"/>
    </xf>
    <xf numFmtId="0" fontId="5" fillId="33" borderId="61" xfId="51" applyNumberFormat="1" applyFont="1" applyFill="1" applyBorder="1" applyAlignment="1" applyProtection="1">
      <alignment horizontal="center" vertical="center"/>
      <protection hidden="1" locked="0"/>
    </xf>
    <xf numFmtId="0" fontId="5" fillId="33" borderId="62" xfId="51" applyNumberFormat="1" applyFont="1" applyFill="1" applyBorder="1" applyAlignment="1" applyProtection="1">
      <alignment horizontal="center" vertical="center"/>
      <protection hidden="1" locked="0"/>
    </xf>
    <xf numFmtId="0" fontId="5" fillId="33" borderId="17" xfId="51" applyNumberFormat="1" applyFont="1" applyFill="1" applyBorder="1" applyAlignment="1" applyProtection="1">
      <alignment horizontal="center" vertical="center"/>
      <protection hidden="1" locked="0"/>
    </xf>
    <xf numFmtId="0" fontId="5" fillId="33" borderId="63" xfId="51" applyFont="1" applyFill="1" applyBorder="1" applyAlignment="1" applyProtection="1">
      <alignment horizontal="center" vertical="center"/>
      <protection hidden="1" locked="0"/>
    </xf>
    <xf numFmtId="0" fontId="5" fillId="33" borderId="64" xfId="51" applyFont="1" applyFill="1" applyBorder="1" applyAlignment="1" applyProtection="1">
      <alignment horizontal="center" vertical="center"/>
      <protection hidden="1" locked="0"/>
    </xf>
    <xf numFmtId="0" fontId="21" fillId="34" borderId="65" xfId="51" applyFont="1" applyFill="1" applyBorder="1" applyAlignment="1" applyProtection="1">
      <alignment horizontal="center" vertical="center"/>
      <protection hidden="1" locked="0"/>
    </xf>
    <xf numFmtId="0" fontId="21" fillId="34" borderId="66" xfId="51" applyFont="1" applyFill="1" applyBorder="1" applyAlignment="1" applyProtection="1">
      <alignment horizontal="center" vertical="center"/>
      <protection hidden="1" locked="0"/>
    </xf>
    <xf numFmtId="0" fontId="21" fillId="34" borderId="57" xfId="51" applyFont="1" applyFill="1" applyBorder="1" applyAlignment="1" applyProtection="1">
      <alignment horizontal="center" vertical="center"/>
      <protection hidden="1" locked="0"/>
    </xf>
    <xf numFmtId="0" fontId="10" fillId="0" borderId="10" xfId="51" applyNumberFormat="1" applyFont="1" applyFill="1" applyBorder="1" applyAlignment="1" applyProtection="1">
      <alignment horizontal="center" vertical="center"/>
      <protection hidden="1" locked="0"/>
    </xf>
    <xf numFmtId="0" fontId="10" fillId="0" borderId="66" xfId="51" applyNumberFormat="1" applyFont="1" applyFill="1" applyBorder="1" applyAlignment="1" applyProtection="1">
      <alignment horizontal="center" vertical="center"/>
      <protection hidden="1" locked="0"/>
    </xf>
    <xf numFmtId="0" fontId="10" fillId="0" borderId="57" xfId="51" applyNumberFormat="1" applyFont="1" applyFill="1" applyBorder="1" applyAlignment="1" applyProtection="1">
      <alignment horizontal="center" vertical="center"/>
      <protection hidden="1" locked="0"/>
    </xf>
    <xf numFmtId="1" fontId="5" fillId="34" borderId="67" xfId="51" applyNumberFormat="1" applyFont="1" applyFill="1" applyBorder="1" applyAlignment="1" applyProtection="1">
      <alignment horizontal="center" vertical="center"/>
      <protection hidden="1" locked="0"/>
    </xf>
    <xf numFmtId="1" fontId="5" fillId="34" borderId="68" xfId="51" applyNumberFormat="1" applyFont="1" applyFill="1" applyBorder="1" applyAlignment="1" applyProtection="1">
      <alignment horizontal="center" vertical="center"/>
      <protection hidden="1" locked="0"/>
    </xf>
    <xf numFmtId="0" fontId="5" fillId="33" borderId="64" xfId="51" applyNumberFormat="1" applyFont="1" applyFill="1" applyBorder="1" applyAlignment="1" applyProtection="1">
      <alignment horizontal="center" vertical="center"/>
      <protection hidden="1" locked="0"/>
    </xf>
    <xf numFmtId="0" fontId="5" fillId="33" borderId="69" xfId="51" applyNumberFormat="1" applyFont="1" applyFill="1" applyBorder="1" applyAlignment="1" applyProtection="1">
      <alignment horizontal="center" vertical="center"/>
      <protection hidden="1" locked="0"/>
    </xf>
    <xf numFmtId="0" fontId="21" fillId="34" borderId="24" xfId="51" applyFont="1" applyFill="1" applyBorder="1" applyAlignment="1" applyProtection="1">
      <alignment horizontal="center" vertical="center"/>
      <protection locked="0"/>
    </xf>
    <xf numFmtId="0" fontId="21" fillId="34" borderId="13" xfId="51" applyFont="1" applyFill="1" applyBorder="1" applyAlignment="1" applyProtection="1">
      <alignment horizontal="center" vertical="center"/>
      <protection locked="0"/>
    </xf>
    <xf numFmtId="0" fontId="21" fillId="34" borderId="65" xfId="51" applyFont="1" applyFill="1" applyBorder="1" applyAlignment="1" applyProtection="1">
      <alignment horizontal="center" vertical="center"/>
      <protection locked="0"/>
    </xf>
    <xf numFmtId="0" fontId="21" fillId="34" borderId="66" xfId="51" applyFont="1" applyFill="1" applyBorder="1" applyAlignment="1" applyProtection="1">
      <alignment horizontal="center" vertical="center"/>
      <protection locked="0"/>
    </xf>
    <xf numFmtId="0" fontId="25" fillId="33" borderId="0" xfId="0" applyFont="1" applyFill="1" applyAlignment="1" applyProtection="1">
      <alignment horizontal="center"/>
      <protection hidden="1" locked="0"/>
    </xf>
    <xf numFmtId="49" fontId="13" fillId="0" borderId="0" xfId="52" applyNumberFormat="1" applyFont="1" applyAlignment="1" applyProtection="1">
      <alignment horizontal="right"/>
      <protection hidden="1" locked="0"/>
    </xf>
    <xf numFmtId="0" fontId="13" fillId="0" borderId="0" xfId="52" applyFont="1" applyAlignment="1" applyProtection="1">
      <alignment horizontal="right"/>
      <protection hidden="1" locked="0"/>
    </xf>
    <xf numFmtId="14" fontId="7" fillId="0" borderId="0" xfId="52" applyNumberFormat="1" applyFont="1" applyAlignment="1" applyProtection="1">
      <alignment horizontal="right"/>
      <protection hidden="1" locked="0"/>
    </xf>
    <xf numFmtId="0" fontId="36" fillId="6" borderId="0" xfId="0" applyFont="1" applyFill="1" applyAlignment="1">
      <alignment horizontal="center"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36" fillId="0" borderId="15" xfId="0" applyFont="1" applyBorder="1" applyAlignment="1">
      <alignment horizontal="center" vertical="center"/>
    </xf>
    <xf numFmtId="0" fontId="62" fillId="0" borderId="34" xfId="0" applyNumberFormat="1" applyFont="1" applyFill="1" applyBorder="1" applyAlignment="1" applyProtection="1">
      <alignment horizontal="center" vertical="center"/>
      <protection locked="0"/>
    </xf>
    <xf numFmtId="0" fontId="62" fillId="0" borderId="35" xfId="0" applyFont="1" applyFill="1" applyBorder="1" applyAlignment="1" applyProtection="1">
      <alignment horizontal="left" vertical="center"/>
      <protection locked="0"/>
    </xf>
    <xf numFmtId="0" fontId="93" fillId="0" borderId="37" xfId="0" applyFont="1" applyFill="1" applyBorder="1" applyAlignment="1" applyProtection="1">
      <alignment/>
      <protection locked="0"/>
    </xf>
    <xf numFmtId="0" fontId="1" fillId="0" borderId="0" xfId="51" applyFont="1" applyAlignment="1" applyProtection="1">
      <alignment vertical="center"/>
      <protection hidden="1" locked="0"/>
    </xf>
    <xf numFmtId="0" fontId="1" fillId="0" borderId="0" xfId="51" applyFont="1" applyBorder="1" applyAlignment="1" applyProtection="1">
      <alignment vertical="center"/>
      <protection hidden="1" locked="0"/>
    </xf>
    <xf numFmtId="0" fontId="1" fillId="0" borderId="0" xfId="51" applyFont="1" applyAlignment="1" applyProtection="1">
      <alignment horizontal="left" vertical="center"/>
      <protection hidden="1" locked="0"/>
    </xf>
    <xf numFmtId="0" fontId="94" fillId="0" borderId="0" xfId="51" applyFont="1" applyAlignment="1" applyProtection="1">
      <alignment vertical="center"/>
      <protection hidden="1" locked="0"/>
    </xf>
    <xf numFmtId="0" fontId="1" fillId="0" borderId="0" xfId="51" applyFont="1" applyBorder="1" applyAlignment="1" applyProtection="1">
      <alignment horizontal="center" vertical="center"/>
      <protection hidden="1" locked="0"/>
    </xf>
    <xf numFmtId="0" fontId="1" fillId="0" borderId="0" xfId="51" applyFont="1" applyBorder="1" applyAlignment="1" applyProtection="1">
      <alignment horizontal="left" vertical="center"/>
      <protection hidden="1" locked="0"/>
    </xf>
    <xf numFmtId="0" fontId="16" fillId="0" borderId="0" xfId="52" applyFont="1" applyProtection="1">
      <alignment/>
      <protection hidden="1" locked="0"/>
    </xf>
    <xf numFmtId="0" fontId="1" fillId="0" borderId="0" xfId="51" applyFont="1" applyBorder="1" applyAlignment="1" applyProtection="1">
      <alignment horizontal="center" vertical="center"/>
      <protection hidden="1" locked="0"/>
    </xf>
    <xf numFmtId="0" fontId="15" fillId="0" borderId="0" xfId="51" applyFont="1" applyAlignment="1" applyProtection="1">
      <alignment horizontal="center" vertical="center"/>
      <protection hidden="1" locked="0"/>
    </xf>
    <xf numFmtId="0" fontId="65" fillId="0" borderId="0" xfId="52" applyFont="1" applyProtection="1">
      <alignment/>
      <protection hidden="1" locked="0"/>
    </xf>
    <xf numFmtId="0" fontId="1" fillId="0" borderId="0" xfId="52" applyBorder="1" applyAlignment="1" applyProtection="1">
      <alignment/>
      <protection hidden="1" locked="0"/>
    </xf>
    <xf numFmtId="0" fontId="1" fillId="0" borderId="0" xfId="52" applyAlignment="1" applyProtection="1">
      <alignment/>
      <protection hidden="1" locked="0"/>
    </xf>
    <xf numFmtId="14" fontId="1" fillId="37" borderId="0" xfId="52" applyNumberFormat="1" applyFont="1" applyFill="1" applyAlignment="1" applyProtection="1">
      <alignment horizontal="right"/>
      <protection hidden="1" locked="0"/>
    </xf>
    <xf numFmtId="14" fontId="94" fillId="37" borderId="0" xfId="52" applyNumberFormat="1" applyFont="1" applyFill="1" applyAlignment="1" applyProtection="1">
      <alignment horizontal="right"/>
      <protection hidden="1" locked="0"/>
    </xf>
    <xf numFmtId="0" fontId="66" fillId="37" borderId="0" xfId="52" applyFont="1" applyFill="1" applyAlignment="1" applyProtection="1">
      <alignment horizontal="right"/>
      <protection hidden="1" locked="0"/>
    </xf>
    <xf numFmtId="0" fontId="95" fillId="37" borderId="0" xfId="52" applyFont="1" applyFill="1" applyAlignment="1" applyProtection="1">
      <alignment horizontal="right"/>
      <protection hidden="1" locked="0"/>
    </xf>
    <xf numFmtId="0" fontId="1" fillId="37" borderId="0" xfId="52" applyFont="1" applyFill="1" applyProtection="1">
      <alignment/>
      <protection hidden="1" locked="0"/>
    </xf>
    <xf numFmtId="0" fontId="94" fillId="37" borderId="0" xfId="52" applyFont="1" applyFill="1" applyProtection="1">
      <alignment/>
      <protection hidden="1" locked="0"/>
    </xf>
    <xf numFmtId="0" fontId="1" fillId="0" borderId="0" xfId="52" applyFont="1" applyFill="1" applyAlignment="1" applyProtection="1">
      <alignment vertical="center"/>
      <protection hidden="1" locked="0"/>
    </xf>
    <xf numFmtId="0" fontId="96" fillId="0" borderId="0" xfId="52" applyFont="1" applyFill="1" applyAlignment="1" applyProtection="1">
      <alignment vertical="center"/>
      <protection hidden="1" locked="0"/>
    </xf>
    <xf numFmtId="49" fontId="1" fillId="0" borderId="0" xfId="52" applyNumberFormat="1" applyFont="1" applyBorder="1" applyAlignment="1" applyProtection="1">
      <alignment horizontal="center" vertical="center"/>
      <protection hidden="1" locked="0"/>
    </xf>
    <xf numFmtId="49" fontId="1" fillId="0" borderId="0" xfId="52" applyNumberFormat="1" applyFont="1" applyBorder="1" applyAlignment="1" applyProtection="1">
      <alignment horizontal="center" vertical="center"/>
      <protection hidden="1" locked="0"/>
    </xf>
    <xf numFmtId="2" fontId="14" fillId="0" borderId="0" xfId="52" applyNumberFormat="1" applyFont="1" applyBorder="1" applyAlignment="1" applyProtection="1">
      <alignment horizontal="center" vertical="center"/>
      <protection hidden="1" locked="0"/>
    </xf>
    <xf numFmtId="0" fontId="14" fillId="0" borderId="0" xfId="52" applyFont="1" applyBorder="1" applyProtection="1">
      <alignment/>
      <protection hidden="1" locked="0"/>
    </xf>
    <xf numFmtId="0" fontId="94" fillId="0" borderId="0" xfId="51" applyFont="1" applyFill="1" applyBorder="1" applyAlignment="1" applyProtection="1">
      <alignment horizontal="center" vertical="center"/>
      <protection hidden="1" locked="0"/>
    </xf>
    <xf numFmtId="0" fontId="97" fillId="0" borderId="0" xfId="51" applyFont="1" applyFill="1" applyBorder="1" applyAlignment="1" applyProtection="1">
      <alignment horizontal="center" vertical="center"/>
      <protection hidden="1" locked="0"/>
    </xf>
    <xf numFmtId="0" fontId="1" fillId="0" borderId="0" xfId="51" applyFont="1" applyFill="1" applyBorder="1" applyAlignment="1" applyProtection="1">
      <alignment horizontal="center" vertical="center"/>
      <protection hidden="1" locked="0"/>
    </xf>
    <xf numFmtId="0" fontId="1" fillId="0" borderId="0" xfId="51" applyFont="1" applyFill="1" applyAlignment="1" applyProtection="1">
      <alignment vertical="center"/>
      <protection hidden="1" locked="0"/>
    </xf>
    <xf numFmtId="0" fontId="98" fillId="0" borderId="0" xfId="51" applyFont="1" applyFill="1" applyAlignment="1" applyProtection="1">
      <alignment vertical="center"/>
      <protection hidden="1" locked="0"/>
    </xf>
    <xf numFmtId="0" fontId="15" fillId="0" borderId="0" xfId="51" applyFont="1" applyFill="1" applyBorder="1" applyAlignment="1" applyProtection="1">
      <alignment horizontal="center" vertical="center"/>
      <protection hidden="1" locked="0"/>
    </xf>
    <xf numFmtId="0" fontId="99" fillId="0" borderId="0" xfId="51" applyFont="1" applyFill="1" applyBorder="1" applyAlignment="1" applyProtection="1">
      <alignment horizontal="center" vertical="center"/>
      <protection hidden="1" locked="0"/>
    </xf>
    <xf numFmtId="0" fontId="94" fillId="0" borderId="0" xfId="51" applyFont="1" applyBorder="1" applyAlignment="1" applyProtection="1">
      <alignment horizontal="center" vertical="center"/>
      <protection hidden="1" locked="0"/>
    </xf>
    <xf numFmtId="0" fontId="19" fillId="0" borderId="0" xfId="52" applyFont="1" applyBorder="1" applyAlignment="1" applyProtection="1">
      <alignment horizontal="center" vertical="center"/>
      <protection hidden="1" locked="0"/>
    </xf>
    <xf numFmtId="20" fontId="19" fillId="0" borderId="0" xfId="52" applyNumberFormat="1" applyFont="1" applyBorder="1" applyAlignment="1" applyProtection="1">
      <alignment horizontal="center" vertical="center"/>
      <protection hidden="1" locked="0"/>
    </xf>
    <xf numFmtId="165" fontId="19" fillId="0" borderId="0" xfId="52" applyNumberFormat="1" applyFont="1" applyBorder="1" applyAlignment="1" applyProtection="1">
      <alignment horizontal="center" vertical="center"/>
      <protection hidden="1" locked="0"/>
    </xf>
    <xf numFmtId="49" fontId="19" fillId="0" borderId="0" xfId="52" applyNumberFormat="1" applyFont="1" applyBorder="1" applyAlignment="1" applyProtection="1">
      <alignment horizontal="center" vertical="center"/>
      <protection hidden="1" locked="0"/>
    </xf>
    <xf numFmtId="0" fontId="14" fillId="0" borderId="0" xfId="52" applyFont="1" applyBorder="1" applyAlignment="1" applyProtection="1">
      <alignment horizontal="centerContinuous"/>
      <protection hidden="1" locked="0"/>
    </xf>
    <xf numFmtId="0" fontId="20" fillId="0" borderId="0" xfId="52" applyFont="1" applyBorder="1" applyAlignment="1" applyProtection="1">
      <alignment horizontal="center" vertical="center"/>
      <protection hidden="1" locked="0"/>
    </xf>
    <xf numFmtId="0" fontId="20" fillId="0" borderId="0" xfId="52" applyFont="1" applyBorder="1" applyAlignment="1" applyProtection="1">
      <alignment horizontal="centerContinuous" vertical="center"/>
      <protection hidden="1" locked="0"/>
    </xf>
    <xf numFmtId="0" fontId="98" fillId="0" borderId="0" xfId="51" applyFont="1" applyAlignment="1" applyProtection="1">
      <alignment vertical="center"/>
      <protection hidden="1" locked="0"/>
    </xf>
    <xf numFmtId="14" fontId="1" fillId="0" borderId="0" xfId="52" applyNumberFormat="1" applyFont="1" applyAlignment="1" applyProtection="1">
      <alignment horizontal="right"/>
      <protection hidden="1" locked="0"/>
    </xf>
    <xf numFmtId="14" fontId="1" fillId="0" borderId="0" xfId="52" applyNumberFormat="1" applyFont="1" applyAlignment="1" applyProtection="1">
      <alignment horizontal="left"/>
      <protection hidden="1" locked="0"/>
    </xf>
    <xf numFmtId="14" fontId="1" fillId="0" borderId="0" xfId="52" applyNumberFormat="1" applyAlignment="1" applyProtection="1">
      <alignment horizontal="right"/>
      <protection hidden="1" locked="0"/>
    </xf>
    <xf numFmtId="14" fontId="94" fillId="0" borderId="0" xfId="52" applyNumberFormat="1" applyFont="1" applyAlignment="1" applyProtection="1">
      <alignment horizontal="right"/>
      <protection hidden="1" locked="0"/>
    </xf>
    <xf numFmtId="0" fontId="22" fillId="0" borderId="0" xfId="52" applyFont="1" applyAlignment="1" applyProtection="1">
      <alignment horizontal="right"/>
      <protection hidden="1" locked="0"/>
    </xf>
    <xf numFmtId="0" fontId="22" fillId="0" borderId="0" xfId="52" applyFont="1" applyAlignment="1" applyProtection="1">
      <alignment horizontal="left"/>
      <protection hidden="1" locked="0"/>
    </xf>
    <xf numFmtId="0" fontId="66" fillId="0" borderId="0" xfId="52" applyFont="1" applyAlignment="1" applyProtection="1">
      <alignment horizontal="right"/>
      <protection hidden="1" locked="0"/>
    </xf>
    <xf numFmtId="0" fontId="95" fillId="0" borderId="0" xfId="52" applyFont="1" applyAlignment="1" applyProtection="1">
      <alignment horizontal="right"/>
      <protection hidden="1" locked="0"/>
    </xf>
    <xf numFmtId="0" fontId="1" fillId="0" borderId="0" xfId="52" applyFont="1" applyAlignment="1" applyProtection="1">
      <alignment horizontal="left"/>
      <protection hidden="1" locked="0"/>
    </xf>
    <xf numFmtId="0" fontId="94" fillId="0" borderId="0" xfId="52" applyFont="1" applyProtection="1">
      <alignment/>
      <protection hidden="1" locked="0"/>
    </xf>
    <xf numFmtId="0" fontId="7" fillId="0" borderId="0" xfId="0" applyFont="1" applyFill="1" applyBorder="1" applyAlignment="1" applyProtection="1">
      <alignment horizontal="center"/>
      <protection hidden="1" locked="0"/>
    </xf>
    <xf numFmtId="0" fontId="15" fillId="0" borderId="0" xfId="0" applyFont="1" applyFill="1" applyBorder="1" applyAlignment="1" applyProtection="1">
      <alignment horizontal="center"/>
      <protection hidden="1" locked="0"/>
    </xf>
    <xf numFmtId="0" fontId="1" fillId="0" borderId="0" xfId="0" applyFont="1" applyFill="1" applyBorder="1" applyAlignment="1" applyProtection="1">
      <alignment horizontal="right" vertical="center"/>
      <protection hidden="1" locked="0"/>
    </xf>
    <xf numFmtId="0" fontId="1" fillId="0" borderId="0" xfId="0" applyFont="1" applyFill="1" applyBorder="1" applyAlignment="1" applyProtection="1">
      <alignment horizontal="center" vertical="center"/>
      <protection hidden="1" locked="0"/>
    </xf>
    <xf numFmtId="0" fontId="72" fillId="0" borderId="0" xfId="0" applyFont="1" applyFill="1" applyBorder="1" applyAlignment="1" applyProtection="1">
      <alignment horizontal="center" vertical="center"/>
      <protection hidden="1" locked="0"/>
    </xf>
    <xf numFmtId="0" fontId="5" fillId="0" borderId="0" xfId="0" applyFont="1" applyFill="1" applyBorder="1" applyAlignment="1" applyProtection="1">
      <alignment horizontal="center"/>
      <protection hidden="1" locked="0"/>
    </xf>
    <xf numFmtId="0" fontId="1" fillId="0" borderId="0"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0" fontId="5" fillId="0" borderId="0" xfId="0" applyFont="1" applyFill="1" applyBorder="1" applyAlignment="1" applyProtection="1">
      <alignment horizontal="center" vertical="center"/>
      <protection hidden="1" locked="0"/>
    </xf>
    <xf numFmtId="0" fontId="72" fillId="0" borderId="0" xfId="0" applyFont="1" applyFill="1" applyBorder="1" applyAlignment="1" applyProtection="1">
      <alignment horizontal="center"/>
      <protection hidden="1" locked="0"/>
    </xf>
    <xf numFmtId="0" fontId="1" fillId="0" borderId="0" xfId="0" applyFont="1" applyFill="1" applyBorder="1" applyAlignment="1" applyProtection="1">
      <alignment/>
      <protection hidden="1" locked="0"/>
    </xf>
    <xf numFmtId="0" fontId="73" fillId="0" borderId="0" xfId="0" applyFont="1" applyFill="1" applyBorder="1" applyAlignment="1" applyProtection="1">
      <alignment horizontal="center"/>
      <protection hidden="1" locked="0"/>
    </xf>
    <xf numFmtId="0" fontId="1" fillId="0" borderId="0" xfId="0" applyFont="1" applyFill="1" applyBorder="1" applyAlignment="1" applyProtection="1">
      <alignment horizontal="right"/>
      <protection hidden="1" locked="0"/>
    </xf>
    <xf numFmtId="0" fontId="15" fillId="0" borderId="0" xfId="0" applyFont="1" applyBorder="1" applyAlignment="1" applyProtection="1">
      <alignment/>
      <protection hidden="1" locked="0"/>
    </xf>
    <xf numFmtId="0" fontId="15" fillId="0" borderId="0" xfId="0" applyFont="1" applyBorder="1" applyAlignment="1" applyProtection="1">
      <alignment horizontal="center"/>
      <protection hidden="1" locked="0"/>
    </xf>
    <xf numFmtId="0" fontId="5" fillId="0" borderId="0" xfId="0" applyFont="1" applyBorder="1" applyAlignment="1" applyProtection="1">
      <alignment horizontal="center"/>
      <protection hidden="1" locked="0"/>
    </xf>
    <xf numFmtId="0" fontId="15" fillId="0" borderId="0" xfId="0" applyFont="1" applyBorder="1" applyAlignment="1" applyProtection="1">
      <alignment horizontal="center"/>
      <protection hidden="1" locked="0"/>
    </xf>
    <xf numFmtId="0" fontId="5" fillId="0" borderId="0" xfId="0" applyFont="1" applyBorder="1" applyAlignment="1" applyProtection="1">
      <alignment horizontal="center" vertical="center"/>
      <protection hidden="1" locked="0"/>
    </xf>
    <xf numFmtId="0" fontId="15" fillId="38" borderId="0" xfId="0" applyFont="1" applyFill="1" applyBorder="1" applyAlignment="1" applyProtection="1">
      <alignment horizontal="center"/>
      <protection hidden="1" locked="0"/>
    </xf>
    <xf numFmtId="0" fontId="22" fillId="0" borderId="0" xfId="0" applyFont="1" applyBorder="1" applyAlignment="1" applyProtection="1">
      <alignment horizontal="center"/>
      <protection hidden="1" locked="0"/>
    </xf>
    <xf numFmtId="14" fontId="7" fillId="0" borderId="0" xfId="52" applyNumberFormat="1" applyFont="1" applyFill="1" applyAlignment="1" applyProtection="1">
      <alignment horizontal="right"/>
      <protection hidden="1" locked="0"/>
    </xf>
    <xf numFmtId="0" fontId="40" fillId="0" borderId="0" xfId="0" applyFont="1" applyAlignment="1" applyProtection="1">
      <alignment horizontal="center"/>
      <protection hidden="1" locked="0"/>
    </xf>
    <xf numFmtId="0" fontId="1" fillId="0" borderId="0" xfId="0" applyFont="1" applyFill="1" applyBorder="1" applyAlignment="1" applyProtection="1">
      <alignment horizontal="center"/>
      <protection hidden="1" locked="0"/>
    </xf>
    <xf numFmtId="0" fontId="1" fillId="0" borderId="0" xfId="0" applyFont="1" applyFill="1" applyBorder="1" applyAlignment="1" applyProtection="1">
      <alignment horizontal="right" vertical="center"/>
      <protection hidden="1" locked="0"/>
    </xf>
    <xf numFmtId="0" fontId="15" fillId="0" borderId="0" xfId="0" applyFont="1" applyFill="1" applyBorder="1" applyAlignment="1" applyProtection="1">
      <alignment horizontal="right" vertical="center"/>
      <protection hidden="1" locked="0"/>
    </xf>
    <xf numFmtId="0" fontId="1" fillId="0" borderId="0" xfId="0" applyFont="1" applyFill="1" applyAlignment="1" applyProtection="1">
      <alignment horizontal="right"/>
      <protection hidden="1" locked="0"/>
    </xf>
    <xf numFmtId="0" fontId="1" fillId="0" borderId="12" xfId="0" applyFont="1" applyFill="1" applyBorder="1" applyAlignment="1" applyProtection="1">
      <alignment horizontal="center"/>
      <protection hidden="1" locked="0"/>
    </xf>
  </cellXfs>
  <cellStyles count="6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Datum" xfId="36"/>
    <cellStyle name="Finanční0" xfId="37"/>
    <cellStyle name="Hyperlink" xfId="38"/>
    <cellStyle name="Chybně" xfId="39"/>
    <cellStyle name="Kontrolní buňka" xfId="40"/>
    <cellStyle name="Měna0" xfId="41"/>
    <cellStyle name="Currency" xfId="42"/>
    <cellStyle name="Currency [0]" xfId="43"/>
    <cellStyle name="Nadpis 1" xfId="44"/>
    <cellStyle name="Nadpis 2" xfId="45"/>
    <cellStyle name="Nadpis 3" xfId="46"/>
    <cellStyle name="Nadpis 4" xfId="47"/>
    <cellStyle name="Název" xfId="48"/>
    <cellStyle name="Neutrální" xfId="49"/>
    <cellStyle name="Normale_Foglio6" xfId="50"/>
    <cellStyle name="normální_dvouhry-I.stupeň" xfId="51"/>
    <cellStyle name="normální_KT- muži" xfId="52"/>
    <cellStyle name="normální_List1" xfId="53"/>
    <cellStyle name="Pevný" xfId="54"/>
    <cellStyle name="Poznámka" xfId="55"/>
    <cellStyle name="Percent" xfId="56"/>
    <cellStyle name="Propojená buňka" xfId="57"/>
    <cellStyle name="Followed Hyperlink" xfId="58"/>
    <cellStyle name="Správně" xfId="59"/>
    <cellStyle name="Text upozornění" xfId="60"/>
    <cellStyle name="Vstup" xfId="61"/>
    <cellStyle name="Výpočet" xfId="62"/>
    <cellStyle name="Výstup" xfId="63"/>
    <cellStyle name="Vysvětlující text" xfId="64"/>
    <cellStyle name="Záhlaví 1" xfId="65"/>
    <cellStyle name="Záhlaví 2" xfId="66"/>
    <cellStyle name="Zvýraznění 1" xfId="67"/>
    <cellStyle name="Zvýraznění 2" xfId="68"/>
    <cellStyle name="Zvýraznění 3" xfId="69"/>
    <cellStyle name="Zvýraznění 4" xfId="70"/>
    <cellStyle name="Zvýraznění 5" xfId="71"/>
    <cellStyle name="Zvýraznění 6" xfId="72"/>
    <cellStyle name="一般_forms_in_excel" xfId="73"/>
  </cellStyles>
  <dxfs count="67">
    <dxf>
      <border>
        <bottom style="thin"/>
      </border>
    </dxf>
    <dxf>
      <border>
        <bottom style="thin"/>
      </border>
    </dxf>
    <dxf>
      <fill>
        <patternFill>
          <bgColor theme="0" tint="-0.24993999302387238"/>
        </patternFill>
      </fill>
    </dxf>
    <dxf>
      <border>
        <right style="thin"/>
      </border>
    </dxf>
    <dxf>
      <font>
        <b/>
        <i val="0"/>
      </font>
      <border>
        <right style="thin"/>
      </border>
    </dxf>
    <dxf>
      <font>
        <b/>
        <i val="0"/>
      </font>
      <border>
        <right style="thin"/>
      </border>
    </dxf>
    <dxf>
      <border>
        <right style="thin"/>
        <bottom style="thin"/>
      </border>
    </dxf>
    <dxf>
      <font>
        <b/>
        <i val="0"/>
      </font>
      <fill>
        <patternFill>
          <bgColor indexed="15"/>
        </patternFill>
      </fill>
      <border>
        <bottom style="thin"/>
      </border>
    </dxf>
    <dxf>
      <font>
        <b/>
        <i val="0"/>
      </font>
      <fill>
        <patternFill>
          <bgColor indexed="15"/>
        </patternFill>
      </fill>
      <border>
        <right style="thin"/>
        <bottom style="thin"/>
      </border>
    </dxf>
    <dxf>
      <font>
        <b/>
        <i val="0"/>
      </font>
      <border>
        <bottom style="thin"/>
      </border>
    </dxf>
    <dxf>
      <fill>
        <patternFill>
          <bgColor indexed="41"/>
        </patternFill>
      </fill>
    </dxf>
    <dxf>
      <fill>
        <patternFill>
          <bgColor indexed="41"/>
        </patternFill>
      </fill>
    </dxf>
    <dxf>
      <border>
        <right style="thin"/>
      </border>
    </dxf>
    <dxf>
      <border>
        <right style="thin"/>
      </border>
    </dxf>
    <dxf>
      <font>
        <b/>
        <i val="0"/>
      </font>
      <fill>
        <patternFill>
          <bgColor indexed="15"/>
        </patternFill>
      </fill>
      <border>
        <bottom style="thin"/>
      </border>
    </dxf>
    <dxf>
      <border>
        <right style="thin"/>
        <bottom style="thin"/>
      </border>
    </dxf>
    <dxf>
      <fill>
        <patternFill>
          <bgColor indexed="41"/>
        </patternFill>
      </fill>
    </dxf>
    <dxf>
      <border>
        <right style="thin"/>
        <top style="thin"/>
      </border>
    </dxf>
    <dxf>
      <fill>
        <patternFill patternType="none">
          <bgColor indexed="65"/>
        </patternFill>
      </fill>
      <border>
        <right>
          <color indexed="63"/>
        </right>
        <bottom style="thin"/>
      </border>
    </dxf>
    <dxf>
      <border>
        <right style="thin"/>
        <bottom style="thin"/>
      </border>
    </dxf>
    <dxf>
      <fill>
        <patternFill>
          <bgColor indexed="22"/>
        </patternFill>
      </fill>
    </dxf>
    <dxf>
      <border>
        <right>
          <color indexed="63"/>
        </right>
        <bottom style="thin"/>
      </border>
    </dxf>
    <dxf>
      <border>
        <right style="thin"/>
        <bottom style="thin"/>
      </border>
    </dxf>
    <dxf>
      <border>
        <right style="thin"/>
      </border>
    </dxf>
    <dxf>
      <border>
        <bottom style="thin"/>
      </border>
    </dxf>
    <dxf>
      <fill>
        <patternFill>
          <bgColor indexed="22"/>
        </patternFill>
      </fill>
    </dxf>
    <dxf>
      <border>
        <left style="thin"/>
      </border>
    </dxf>
    <dxf>
      <border>
        <right style="thin"/>
        <top style="thin"/>
      </border>
    </dxf>
    <dxf>
      <border>
        <right>
          <color indexed="63"/>
        </right>
        <bottom style="thin"/>
      </border>
    </dxf>
    <dxf>
      <border>
        <right style="thin"/>
      </border>
    </dxf>
    <dxf>
      <border>
        <right style="thin"/>
        <bottom style="thin"/>
      </border>
    </dxf>
    <dxf>
      <border>
        <bottom style="thin"/>
      </border>
    </dxf>
    <dxf>
      <fill>
        <patternFill>
          <bgColor indexed="22"/>
        </patternFill>
      </fill>
    </dxf>
    <dxf>
      <border>
        <right>
          <color indexed="63"/>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rgb="FF66FFFF"/>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color indexed="12"/>
      </font>
    </dxf>
    <dxf>
      <font>
        <b/>
        <i val="0"/>
        <color indexed="10"/>
      </font>
    </dxf>
    <dxf>
      <font>
        <b/>
        <i val="0"/>
        <color indexed="12"/>
      </font>
    </dxf>
    <dxf>
      <font>
        <b/>
        <i val="0"/>
        <color indexed="10"/>
      </font>
    </dxf>
    <dxf>
      <border>
        <right style="thin"/>
      </border>
    </dxf>
    <dxf>
      <fill>
        <patternFill patternType="none">
          <bgColor indexed="65"/>
        </patternFill>
      </fill>
      <border>
        <right>
          <color indexed="63"/>
        </right>
        <bottom style="thin"/>
      </border>
    </dxf>
    <dxf>
      <border>
        <right style="thin"/>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color rgb="FFFF0000"/>
      </font>
      <border/>
    </dxf>
    <dxf>
      <font>
        <b/>
        <i val="0"/>
        <color rgb="FF0000FF"/>
      </font>
      <border/>
    </dxf>
    <dxf>
      <font>
        <b/>
        <i val="0"/>
      </font>
      <fill>
        <patternFill>
          <bgColor rgb="FF00FFFF"/>
        </patternFill>
      </fill>
      <border>
        <bottom style="thin">
          <color rgb="FF000000"/>
        </bottom>
      </border>
    </dxf>
    <dxf>
      <font>
        <b/>
        <i val="0"/>
      </font>
      <fill>
        <patternFill>
          <bgColor rgb="FF66FFFF"/>
        </patternFill>
      </fill>
      <border>
        <bottom style="thin">
          <color rgb="FF000000"/>
        </bottom>
      </border>
    </dxf>
    <dxf>
      <border>
        <bottom style="thin">
          <color rgb="FF000000"/>
        </bottom>
      </border>
    </dxf>
    <dxf>
      <border>
        <right style="thin">
          <color rgb="FF000000"/>
        </right>
        <bottom style="thin">
          <color rgb="FF000000"/>
        </bottom>
      </border>
    </dxf>
    <dxf>
      <border>
        <right style="thin">
          <color rgb="FF000000"/>
        </right>
      </border>
    </dxf>
    <dxf>
      <border>
        <right>
          <color rgb="FF000000"/>
        </right>
        <bottom style="thin">
          <color rgb="FF000000"/>
        </bottom>
      </border>
    </dxf>
    <dxf>
      <border>
        <right style="thin">
          <color rgb="FF000000"/>
        </right>
        <top style="thin">
          <color rgb="FF000000"/>
        </top>
      </border>
    </dxf>
    <dxf>
      <border>
        <left style="thin">
          <color rgb="FF000000"/>
        </left>
      </border>
    </dxf>
    <dxf>
      <fill>
        <patternFill patternType="none">
          <bgColor indexed="65"/>
        </patternFill>
      </fill>
      <border>
        <right>
          <color rgb="FF000000"/>
        </right>
        <bottom style="thin">
          <color rgb="FF000000"/>
        </bottom>
      </border>
    </dxf>
    <dxf>
      <font>
        <b/>
        <i val="0"/>
      </font>
      <border>
        <bottom style="thin">
          <color rgb="FF000000"/>
        </bottom>
      </border>
    </dxf>
    <dxf>
      <font>
        <b/>
        <i val="0"/>
      </font>
      <fill>
        <patternFill>
          <bgColor rgb="FF00FFFF"/>
        </patternFill>
      </fill>
      <border>
        <right style="thin">
          <color rgb="FF000000"/>
        </right>
        <bottom style="thin">
          <color rgb="FF000000"/>
        </bottom>
      </border>
    </dxf>
    <dxf>
      <font>
        <b/>
        <i val="0"/>
      </font>
      <border>
        <right style="thin">
          <color rgb="FF000000"/>
        </righ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irka\Documents\Stolni%20tenis\Turnaje\Satelit%20Hav&#237;&#345;ov%202010\Single%20OCB\OCB%20and%20OC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t_YCG"/>
      <sheetName val="YCG-I.gr"/>
      <sheetName val="p-YCG"/>
      <sheetName val="YCG-ko"/>
      <sheetName val="YCG-ko-v"/>
      <sheetName val="Z-YCG"/>
      <sheetName val="part_OCG"/>
      <sheetName val="OCG-I.gr"/>
      <sheetName val="p-OCG"/>
      <sheetName val="OCG-ko"/>
      <sheetName val="OCG-ko-v"/>
      <sheetName val="Z-OCG"/>
      <sheetName val="part_JG"/>
      <sheetName val="JG-I.gr"/>
      <sheetName val="p-JG"/>
      <sheetName val="JG-ko"/>
      <sheetName val="JG-ko-v"/>
      <sheetName val="Z-JG"/>
      <sheetName val="TZ"/>
    </sheetNames>
  </externalBook>
</externalLink>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List2">
    <tabColor indexed="41"/>
  </sheetPr>
  <dimension ref="A1:AN202"/>
  <sheetViews>
    <sheetView showRowColHeaders="0" view="pageBreakPreview" zoomScaleSheetLayoutView="100" zoomScalePageLayoutView="0" workbookViewId="0" topLeftCell="A1">
      <pane ySplit="3" topLeftCell="A4" activePane="bottomLeft" state="frozen"/>
      <selection pane="topLeft" activeCell="L41" sqref="L41"/>
      <selection pane="bottomLeft" activeCell="B23" sqref="B23"/>
    </sheetView>
  </sheetViews>
  <sheetFormatPr defaultColWidth="9.00390625" defaultRowHeight="12.75"/>
  <cols>
    <col min="1" max="1" width="6.00390625" style="43" customWidth="1"/>
    <col min="2" max="2" width="27.625" style="43" customWidth="1"/>
    <col min="3" max="3" width="30.75390625" style="43" bestFit="1" customWidth="1"/>
    <col min="4" max="4" width="10.75390625" style="43" customWidth="1"/>
    <col min="5" max="5" width="8.125" style="73" customWidth="1"/>
    <col min="6" max="6" width="12.75390625" style="1" customWidth="1"/>
    <col min="7" max="7" width="12.00390625" style="1" customWidth="1"/>
    <col min="8" max="8" width="5.75390625" style="43" customWidth="1"/>
    <col min="9" max="9" width="10.375" style="1" customWidth="1"/>
    <col min="10" max="10" width="9.125" style="79" customWidth="1"/>
    <col min="11" max="40" width="9.125" style="85" customWidth="1"/>
    <col min="41" max="16384" width="9.125" style="1" customWidth="1"/>
  </cols>
  <sheetData>
    <row r="1" spans="1:26" s="1" customFormat="1" ht="23.25">
      <c r="A1" s="184" t="s">
        <v>218</v>
      </c>
      <c r="B1" s="184"/>
      <c r="C1" s="184"/>
      <c r="D1" s="184"/>
      <c r="E1" s="76">
        <f>SUM(E4:E112)</f>
        <v>42</v>
      </c>
      <c r="F1" s="76"/>
      <c r="G1" s="76"/>
      <c r="H1" s="124"/>
      <c r="I1" s="90"/>
      <c r="J1" s="83"/>
      <c r="K1" s="81"/>
      <c r="L1" s="81"/>
      <c r="M1" s="85"/>
      <c r="N1" s="81"/>
      <c r="O1" s="81"/>
      <c r="P1" s="81"/>
      <c r="Q1" s="81"/>
      <c r="R1" s="81"/>
      <c r="S1" s="81"/>
      <c r="T1" s="81"/>
      <c r="U1" s="81"/>
      <c r="V1" s="81"/>
      <c r="W1" s="81"/>
      <c r="X1" s="81"/>
      <c r="Y1" s="81"/>
      <c r="Z1" s="81"/>
    </row>
    <row r="2" spans="1:26" s="1" customFormat="1" ht="26.25" customHeight="1" thickBot="1">
      <c r="A2" s="157"/>
      <c r="B2" s="185" t="s">
        <v>217</v>
      </c>
      <c r="C2" s="186"/>
      <c r="D2" s="158"/>
      <c r="E2" s="74"/>
      <c r="F2" s="75"/>
      <c r="G2" s="74"/>
      <c r="H2" s="89"/>
      <c r="J2" s="84"/>
      <c r="K2" s="86"/>
      <c r="L2" s="80"/>
      <c r="M2" s="85"/>
      <c r="N2" s="86"/>
      <c r="O2" s="86"/>
      <c r="P2" s="86"/>
      <c r="Q2" s="80"/>
      <c r="R2" s="87"/>
      <c r="S2" s="88"/>
      <c r="T2" s="88"/>
      <c r="U2" s="88"/>
      <c r="V2" s="88"/>
      <c r="W2" s="85"/>
      <c r="X2" s="82"/>
      <c r="Y2" s="82"/>
      <c r="Z2" s="82"/>
    </row>
    <row r="3" spans="1:26" s="1" customFormat="1" ht="15" customHeight="1" thickTop="1">
      <c r="A3" s="154" t="s">
        <v>9</v>
      </c>
      <c r="B3" s="154" t="s">
        <v>15</v>
      </c>
      <c r="C3" s="154" t="s">
        <v>4</v>
      </c>
      <c r="D3" s="154" t="s">
        <v>3</v>
      </c>
      <c r="E3" s="155" t="s">
        <v>28</v>
      </c>
      <c r="H3" s="43"/>
      <c r="J3" s="79"/>
      <c r="K3" s="85"/>
      <c r="L3" s="85"/>
      <c r="M3" s="85"/>
      <c r="N3" s="85"/>
      <c r="O3" s="85"/>
      <c r="P3" s="85"/>
      <c r="Q3" s="85"/>
      <c r="R3" s="85"/>
      <c r="S3" s="85"/>
      <c r="T3" s="85"/>
      <c r="U3" s="85"/>
      <c r="V3" s="85"/>
      <c r="W3" s="85"/>
      <c r="X3" s="85"/>
      <c r="Y3" s="85"/>
      <c r="Z3" s="85"/>
    </row>
    <row r="4" spans="1:26" s="1" customFormat="1" ht="15" customHeight="1">
      <c r="A4" s="141">
        <v>1</v>
      </c>
      <c r="B4" s="268" t="s">
        <v>216</v>
      </c>
      <c r="C4" s="268" t="s">
        <v>90</v>
      </c>
      <c r="D4" s="146">
        <v>3</v>
      </c>
      <c r="E4" s="156">
        <v>1</v>
      </c>
      <c r="H4" s="43"/>
      <c r="J4" s="79"/>
      <c r="K4" s="85"/>
      <c r="L4" s="85"/>
      <c r="M4" s="85"/>
      <c r="N4" s="85"/>
      <c r="O4" s="85"/>
      <c r="P4" s="85"/>
      <c r="Q4" s="85"/>
      <c r="R4" s="85"/>
      <c r="S4" s="85"/>
      <c r="T4" s="85"/>
      <c r="U4" s="85"/>
      <c r="V4" s="85"/>
      <c r="W4" s="85"/>
      <c r="X4" s="85"/>
      <c r="Y4" s="85"/>
      <c r="Z4" s="85"/>
    </row>
    <row r="5" spans="1:26" s="1" customFormat="1" ht="15" customHeight="1">
      <c r="A5" s="141">
        <v>2</v>
      </c>
      <c r="B5" s="143" t="s">
        <v>215</v>
      </c>
      <c r="C5" s="163" t="s">
        <v>78</v>
      </c>
      <c r="D5" s="142">
        <v>5</v>
      </c>
      <c r="E5" s="156">
        <v>1</v>
      </c>
      <c r="H5" s="43"/>
      <c r="J5" s="79"/>
      <c r="K5" s="85"/>
      <c r="L5" s="85"/>
      <c r="M5" s="85"/>
      <c r="N5" s="85"/>
      <c r="O5" s="85"/>
      <c r="P5" s="85"/>
      <c r="Q5" s="85"/>
      <c r="R5" s="85"/>
      <c r="S5" s="85"/>
      <c r="T5" s="85"/>
      <c r="U5" s="85"/>
      <c r="V5" s="85"/>
      <c r="W5" s="85"/>
      <c r="X5" s="85"/>
      <c r="Y5" s="85"/>
      <c r="Z5" s="85"/>
    </row>
    <row r="6" spans="1:26" s="1" customFormat="1" ht="15" customHeight="1">
      <c r="A6" s="141">
        <v>3</v>
      </c>
      <c r="B6" s="143" t="s">
        <v>214</v>
      </c>
      <c r="C6" s="163" t="s">
        <v>202</v>
      </c>
      <c r="D6" s="142">
        <v>6</v>
      </c>
      <c r="E6" s="156">
        <v>1</v>
      </c>
      <c r="H6" s="43"/>
      <c r="J6" s="79"/>
      <c r="K6" s="85"/>
      <c r="L6" s="85"/>
      <c r="M6" s="85"/>
      <c r="N6" s="85"/>
      <c r="O6" s="85"/>
      <c r="P6" s="85"/>
      <c r="Q6" s="85"/>
      <c r="R6" s="85"/>
      <c r="S6" s="85"/>
      <c r="T6" s="85"/>
      <c r="U6" s="85"/>
      <c r="V6" s="85"/>
      <c r="W6" s="85"/>
      <c r="X6" s="85"/>
      <c r="Y6" s="85"/>
      <c r="Z6" s="85"/>
    </row>
    <row r="7" spans="1:26" s="1" customFormat="1" ht="15" customHeight="1">
      <c r="A7" s="141">
        <v>4</v>
      </c>
      <c r="B7" s="143" t="s">
        <v>213</v>
      </c>
      <c r="C7" s="143" t="s">
        <v>70</v>
      </c>
      <c r="D7" s="142">
        <v>7</v>
      </c>
      <c r="E7" s="156">
        <v>1</v>
      </c>
      <c r="H7" s="43"/>
      <c r="J7" s="79"/>
      <c r="K7" s="85"/>
      <c r="L7" s="85"/>
      <c r="M7" s="85"/>
      <c r="N7" s="85"/>
      <c r="O7" s="85"/>
      <c r="P7" s="85"/>
      <c r="Q7" s="85"/>
      <c r="R7" s="85"/>
      <c r="S7" s="85"/>
      <c r="T7" s="85"/>
      <c r="U7" s="85"/>
      <c r="V7" s="85"/>
      <c r="W7" s="85"/>
      <c r="X7" s="85"/>
      <c r="Y7" s="85"/>
      <c r="Z7" s="85"/>
    </row>
    <row r="8" spans="1:26" s="1" customFormat="1" ht="15" customHeight="1">
      <c r="A8" s="141">
        <v>5</v>
      </c>
      <c r="B8" s="143" t="s">
        <v>212</v>
      </c>
      <c r="C8" s="163" t="s">
        <v>78</v>
      </c>
      <c r="D8" s="142">
        <v>10</v>
      </c>
      <c r="E8" s="156">
        <v>1</v>
      </c>
      <c r="H8" s="43"/>
      <c r="J8" s="79"/>
      <c r="K8" s="85"/>
      <c r="L8" s="85"/>
      <c r="M8" s="85"/>
      <c r="N8" s="85"/>
      <c r="O8" s="85"/>
      <c r="P8" s="85"/>
      <c r="Q8" s="85"/>
      <c r="R8" s="85"/>
      <c r="S8" s="85"/>
      <c r="T8" s="85"/>
      <c r="U8" s="85"/>
      <c r="V8" s="85"/>
      <c r="W8" s="85"/>
      <c r="X8" s="85"/>
      <c r="Y8" s="85"/>
      <c r="Z8" s="85"/>
    </row>
    <row r="9" spans="1:26" s="1" customFormat="1" ht="15" customHeight="1">
      <c r="A9" s="141">
        <v>6</v>
      </c>
      <c r="B9" s="143" t="s">
        <v>211</v>
      </c>
      <c r="C9" s="163" t="s">
        <v>78</v>
      </c>
      <c r="D9" s="142">
        <v>13</v>
      </c>
      <c r="E9" s="156">
        <v>1</v>
      </c>
      <c r="H9" s="43"/>
      <c r="J9" s="79"/>
      <c r="K9" s="85"/>
      <c r="L9" s="85"/>
      <c r="M9" s="85"/>
      <c r="N9" s="85"/>
      <c r="O9" s="85"/>
      <c r="P9" s="85"/>
      <c r="Q9" s="85"/>
      <c r="R9" s="85"/>
      <c r="S9" s="85"/>
      <c r="T9" s="85"/>
      <c r="U9" s="85"/>
      <c r="V9" s="85"/>
      <c r="W9" s="85"/>
      <c r="X9" s="85"/>
      <c r="Y9" s="85"/>
      <c r="Z9" s="85"/>
    </row>
    <row r="10" spans="1:26" s="1" customFormat="1" ht="15" customHeight="1">
      <c r="A10" s="141">
        <v>7</v>
      </c>
      <c r="B10" s="143" t="s">
        <v>210</v>
      </c>
      <c r="C10" s="163" t="s">
        <v>78</v>
      </c>
      <c r="D10" s="142">
        <v>19</v>
      </c>
      <c r="E10" s="156">
        <v>1</v>
      </c>
      <c r="H10" s="43"/>
      <c r="J10" s="79"/>
      <c r="K10" s="85"/>
      <c r="L10" s="85"/>
      <c r="M10" s="85"/>
      <c r="N10" s="85"/>
      <c r="O10" s="85"/>
      <c r="P10" s="85"/>
      <c r="Q10" s="85"/>
      <c r="R10" s="85"/>
      <c r="S10" s="85"/>
      <c r="T10" s="85"/>
      <c r="U10" s="85"/>
      <c r="V10" s="85"/>
      <c r="W10" s="85"/>
      <c r="X10" s="85"/>
      <c r="Y10" s="85"/>
      <c r="Z10" s="85"/>
    </row>
    <row r="11" spans="1:26" s="1" customFormat="1" ht="15" customHeight="1">
      <c r="A11" s="141">
        <v>8</v>
      </c>
      <c r="B11" s="143" t="s">
        <v>209</v>
      </c>
      <c r="C11" s="163" t="s">
        <v>72</v>
      </c>
      <c r="D11" s="142">
        <v>20</v>
      </c>
      <c r="E11" s="156">
        <v>1</v>
      </c>
      <c r="H11" s="43"/>
      <c r="J11" s="79"/>
      <c r="K11" s="85"/>
      <c r="L11" s="85"/>
      <c r="M11" s="85"/>
      <c r="N11" s="85"/>
      <c r="O11" s="85"/>
      <c r="P11" s="85"/>
      <c r="Q11" s="85"/>
      <c r="R11" s="85"/>
      <c r="S11" s="85"/>
      <c r="T11" s="85"/>
      <c r="U11" s="85"/>
      <c r="V11" s="85"/>
      <c r="W11" s="85"/>
      <c r="X11" s="85"/>
      <c r="Y11" s="85"/>
      <c r="Z11" s="85"/>
    </row>
    <row r="12" spans="1:26" s="1" customFormat="1" ht="15" customHeight="1">
      <c r="A12" s="141">
        <v>9</v>
      </c>
      <c r="B12" s="267" t="s">
        <v>208</v>
      </c>
      <c r="C12" s="267" t="s">
        <v>72</v>
      </c>
      <c r="D12" s="266">
        <v>21</v>
      </c>
      <c r="E12" s="156"/>
      <c r="H12" s="43"/>
      <c r="J12" s="79"/>
      <c r="K12" s="85"/>
      <c r="L12" s="85"/>
      <c r="M12" s="85"/>
      <c r="N12" s="85"/>
      <c r="O12" s="85"/>
      <c r="P12" s="85"/>
      <c r="Q12" s="85"/>
      <c r="R12" s="85"/>
      <c r="S12" s="85"/>
      <c r="T12" s="85"/>
      <c r="U12" s="85"/>
      <c r="V12" s="85"/>
      <c r="W12" s="85"/>
      <c r="X12" s="85"/>
      <c r="Y12" s="85"/>
      <c r="Z12" s="85"/>
    </row>
    <row r="13" spans="1:26" s="1" customFormat="1" ht="15" customHeight="1">
      <c r="A13" s="141">
        <v>10</v>
      </c>
      <c r="B13" s="143" t="s">
        <v>207</v>
      </c>
      <c r="C13" s="143" t="s">
        <v>80</v>
      </c>
      <c r="D13" s="142">
        <v>26</v>
      </c>
      <c r="E13" s="156">
        <v>1</v>
      </c>
      <c r="H13" s="43"/>
      <c r="J13" s="79"/>
      <c r="K13" s="85"/>
      <c r="L13" s="85"/>
      <c r="M13" s="85"/>
      <c r="N13" s="85"/>
      <c r="O13" s="85"/>
      <c r="P13" s="85"/>
      <c r="Q13" s="85"/>
      <c r="R13" s="85"/>
      <c r="S13" s="85"/>
      <c r="T13" s="85"/>
      <c r="U13" s="85"/>
      <c r="V13" s="85"/>
      <c r="W13" s="85"/>
      <c r="X13" s="85"/>
      <c r="Y13" s="85"/>
      <c r="Z13" s="85"/>
    </row>
    <row r="14" spans="1:26" s="1" customFormat="1" ht="15" customHeight="1">
      <c r="A14" s="141">
        <v>11</v>
      </c>
      <c r="B14" s="143" t="s">
        <v>206</v>
      </c>
      <c r="C14" s="143" t="s">
        <v>170</v>
      </c>
      <c r="D14" s="142">
        <v>27</v>
      </c>
      <c r="E14" s="156">
        <v>1</v>
      </c>
      <c r="H14" s="43"/>
      <c r="J14" s="79"/>
      <c r="K14" s="85"/>
      <c r="L14" s="85"/>
      <c r="M14" s="85"/>
      <c r="N14" s="85"/>
      <c r="O14" s="85"/>
      <c r="P14" s="85"/>
      <c r="Q14" s="85"/>
      <c r="R14" s="85"/>
      <c r="S14" s="85"/>
      <c r="T14" s="85"/>
      <c r="U14" s="85"/>
      <c r="V14" s="85"/>
      <c r="W14" s="85"/>
      <c r="X14" s="85"/>
      <c r="Y14" s="85"/>
      <c r="Z14" s="85"/>
    </row>
    <row r="15" spans="1:26" s="1" customFormat="1" ht="15" customHeight="1">
      <c r="A15" s="141">
        <v>12</v>
      </c>
      <c r="B15" s="143" t="s">
        <v>205</v>
      </c>
      <c r="C15" s="143" t="s">
        <v>202</v>
      </c>
      <c r="D15" s="142">
        <v>29</v>
      </c>
      <c r="E15" s="156">
        <v>1</v>
      </c>
      <c r="H15" s="43"/>
      <c r="J15" s="79"/>
      <c r="K15" s="85"/>
      <c r="L15" s="85"/>
      <c r="M15" s="85"/>
      <c r="N15" s="85"/>
      <c r="O15" s="85"/>
      <c r="P15" s="85"/>
      <c r="Q15" s="85"/>
      <c r="R15" s="85"/>
      <c r="S15" s="85"/>
      <c r="T15" s="85"/>
      <c r="U15" s="85"/>
      <c r="V15" s="85"/>
      <c r="W15" s="85"/>
      <c r="X15" s="85"/>
      <c r="Y15" s="85"/>
      <c r="Z15" s="85"/>
    </row>
    <row r="16" spans="1:26" s="1" customFormat="1" ht="15" customHeight="1">
      <c r="A16" s="141">
        <v>13</v>
      </c>
      <c r="B16" s="143" t="s">
        <v>204</v>
      </c>
      <c r="C16" s="164" t="s">
        <v>167</v>
      </c>
      <c r="D16" s="142">
        <v>37</v>
      </c>
      <c r="E16" s="156">
        <v>1</v>
      </c>
      <c r="H16" s="43"/>
      <c r="J16" s="79"/>
      <c r="K16" s="85"/>
      <c r="L16" s="85"/>
      <c r="M16" s="85"/>
      <c r="N16" s="85"/>
      <c r="O16" s="85"/>
      <c r="P16" s="85"/>
      <c r="Q16" s="85"/>
      <c r="R16" s="85"/>
      <c r="S16" s="85"/>
      <c r="T16" s="85"/>
      <c r="U16" s="85"/>
      <c r="V16" s="85"/>
      <c r="W16" s="85"/>
      <c r="X16" s="85"/>
      <c r="Y16" s="85"/>
      <c r="Z16" s="85"/>
    </row>
    <row r="17" spans="1:5" s="1" customFormat="1" ht="15" customHeight="1">
      <c r="A17" s="141">
        <v>14</v>
      </c>
      <c r="B17" s="164" t="s">
        <v>203</v>
      </c>
      <c r="C17" s="164" t="s">
        <v>202</v>
      </c>
      <c r="D17" s="142">
        <v>38</v>
      </c>
      <c r="E17" s="156">
        <v>1</v>
      </c>
    </row>
    <row r="18" spans="1:5" s="1" customFormat="1" ht="15" customHeight="1">
      <c r="A18" s="141">
        <v>15</v>
      </c>
      <c r="B18" s="165" t="s">
        <v>201</v>
      </c>
      <c r="C18" s="164" t="s">
        <v>72</v>
      </c>
      <c r="D18" s="142">
        <v>43</v>
      </c>
      <c r="E18" s="156">
        <v>1</v>
      </c>
    </row>
    <row r="19" spans="1:5" s="1" customFormat="1" ht="15" customHeight="1">
      <c r="A19" s="141">
        <v>16</v>
      </c>
      <c r="B19" s="143" t="s">
        <v>200</v>
      </c>
      <c r="C19" s="143" t="s">
        <v>199</v>
      </c>
      <c r="D19" s="142">
        <v>47</v>
      </c>
      <c r="E19" s="156">
        <v>1</v>
      </c>
    </row>
    <row r="20" spans="1:5" s="1" customFormat="1" ht="15" customHeight="1">
      <c r="A20" s="141">
        <v>17</v>
      </c>
      <c r="B20" s="143" t="s">
        <v>198</v>
      </c>
      <c r="C20" s="143" t="s">
        <v>193</v>
      </c>
      <c r="D20" s="142">
        <v>54</v>
      </c>
      <c r="E20" s="156">
        <v>1</v>
      </c>
    </row>
    <row r="21" spans="1:5" s="1" customFormat="1" ht="15" customHeight="1">
      <c r="A21" s="141">
        <v>18</v>
      </c>
      <c r="B21" s="143" t="s">
        <v>197</v>
      </c>
      <c r="C21" s="143" t="s">
        <v>72</v>
      </c>
      <c r="D21" s="142">
        <v>61</v>
      </c>
      <c r="E21" s="156">
        <v>1</v>
      </c>
    </row>
    <row r="22" spans="1:5" s="1" customFormat="1" ht="15" customHeight="1">
      <c r="A22" s="141">
        <v>19</v>
      </c>
      <c r="B22" s="143" t="s">
        <v>196</v>
      </c>
      <c r="C22" s="143" t="s">
        <v>72</v>
      </c>
      <c r="D22" s="142">
        <v>62</v>
      </c>
      <c r="E22" s="156">
        <v>1</v>
      </c>
    </row>
    <row r="23" spans="1:5" s="1" customFormat="1" ht="15" customHeight="1">
      <c r="A23" s="141">
        <v>20</v>
      </c>
      <c r="B23" s="143" t="s">
        <v>195</v>
      </c>
      <c r="C23" s="143" t="s">
        <v>180</v>
      </c>
      <c r="D23" s="142">
        <v>75</v>
      </c>
      <c r="E23" s="156">
        <v>1</v>
      </c>
    </row>
    <row r="24" spans="1:5" s="1" customFormat="1" ht="15" customHeight="1">
      <c r="A24" s="141">
        <v>21</v>
      </c>
      <c r="B24" s="143" t="s">
        <v>194</v>
      </c>
      <c r="C24" s="143" t="s">
        <v>193</v>
      </c>
      <c r="D24" s="142">
        <v>78</v>
      </c>
      <c r="E24" s="156">
        <v>1</v>
      </c>
    </row>
    <row r="25" spans="1:5" s="1" customFormat="1" ht="15" customHeight="1">
      <c r="A25" s="141">
        <v>22</v>
      </c>
      <c r="B25" s="164" t="s">
        <v>192</v>
      </c>
      <c r="C25" s="143" t="s">
        <v>191</v>
      </c>
      <c r="D25" s="142">
        <v>999</v>
      </c>
      <c r="E25" s="156">
        <v>1</v>
      </c>
    </row>
    <row r="26" spans="1:5" s="1" customFormat="1" ht="15" customHeight="1">
      <c r="A26" s="141">
        <v>23</v>
      </c>
      <c r="B26" s="143" t="s">
        <v>190</v>
      </c>
      <c r="C26" s="143" t="s">
        <v>170</v>
      </c>
      <c r="D26" s="142">
        <v>999</v>
      </c>
      <c r="E26" s="156">
        <v>1</v>
      </c>
    </row>
    <row r="27" spans="1:5" s="1" customFormat="1" ht="15" customHeight="1">
      <c r="A27" s="141">
        <v>24</v>
      </c>
      <c r="B27" s="143" t="s">
        <v>189</v>
      </c>
      <c r="C27" s="143" t="s">
        <v>85</v>
      </c>
      <c r="D27" s="142">
        <v>999</v>
      </c>
      <c r="E27" s="156">
        <v>1</v>
      </c>
    </row>
    <row r="28" spans="1:5" s="1" customFormat="1" ht="15" customHeight="1">
      <c r="A28" s="141">
        <v>25</v>
      </c>
      <c r="B28" s="164" t="s">
        <v>188</v>
      </c>
      <c r="C28" s="164" t="s">
        <v>85</v>
      </c>
      <c r="D28" s="142">
        <v>999</v>
      </c>
      <c r="E28" s="156">
        <v>1</v>
      </c>
    </row>
    <row r="29" spans="1:5" s="1" customFormat="1" ht="15" customHeight="1">
      <c r="A29" s="141">
        <v>26</v>
      </c>
      <c r="B29" s="164" t="s">
        <v>187</v>
      </c>
      <c r="C29" s="164" t="s">
        <v>85</v>
      </c>
      <c r="D29" s="142">
        <v>999</v>
      </c>
      <c r="E29" s="156">
        <v>1</v>
      </c>
    </row>
    <row r="30" spans="1:5" s="1" customFormat="1" ht="15" customHeight="1">
      <c r="A30" s="141">
        <v>27</v>
      </c>
      <c r="B30" s="165" t="s">
        <v>186</v>
      </c>
      <c r="C30" s="164" t="s">
        <v>80</v>
      </c>
      <c r="D30" s="142">
        <v>999</v>
      </c>
      <c r="E30" s="156">
        <v>1</v>
      </c>
    </row>
    <row r="31" spans="1:5" s="1" customFormat="1" ht="15" customHeight="1">
      <c r="A31" s="141">
        <v>28</v>
      </c>
      <c r="B31" s="143" t="s">
        <v>185</v>
      </c>
      <c r="C31" s="143" t="s">
        <v>184</v>
      </c>
      <c r="D31" s="142">
        <v>999</v>
      </c>
      <c r="E31" s="156">
        <v>1</v>
      </c>
    </row>
    <row r="32" spans="1:5" s="1" customFormat="1" ht="15" customHeight="1">
      <c r="A32" s="141">
        <v>29</v>
      </c>
      <c r="B32" s="267" t="s">
        <v>183</v>
      </c>
      <c r="C32" s="267" t="s">
        <v>182</v>
      </c>
      <c r="D32" s="266">
        <v>999</v>
      </c>
      <c r="E32" s="156"/>
    </row>
    <row r="33" spans="1:10" s="1" customFormat="1" ht="15" customHeight="1">
      <c r="A33" s="141">
        <v>30</v>
      </c>
      <c r="B33" s="143" t="s">
        <v>181</v>
      </c>
      <c r="C33" s="143" t="s">
        <v>180</v>
      </c>
      <c r="D33" s="142">
        <v>999</v>
      </c>
      <c r="E33" s="156">
        <v>1</v>
      </c>
      <c r="H33" s="43"/>
      <c r="J33" s="79"/>
    </row>
    <row r="34" spans="1:10" s="1" customFormat="1" ht="15" customHeight="1">
      <c r="A34" s="141">
        <v>31</v>
      </c>
      <c r="B34" s="143" t="s">
        <v>179</v>
      </c>
      <c r="C34" s="143" t="s">
        <v>176</v>
      </c>
      <c r="D34" s="142">
        <v>999</v>
      </c>
      <c r="E34" s="156">
        <v>1</v>
      </c>
      <c r="H34" s="43"/>
      <c r="J34" s="79"/>
    </row>
    <row r="35" spans="1:10" s="1" customFormat="1" ht="15" customHeight="1">
      <c r="A35" s="141">
        <v>32</v>
      </c>
      <c r="B35" s="143" t="s">
        <v>178</v>
      </c>
      <c r="C35" s="143" t="s">
        <v>80</v>
      </c>
      <c r="D35" s="142">
        <v>999</v>
      </c>
      <c r="E35" s="156">
        <v>1</v>
      </c>
      <c r="H35" s="43"/>
      <c r="J35" s="79"/>
    </row>
    <row r="36" spans="1:10" s="1" customFormat="1" ht="15" customHeight="1">
      <c r="A36" s="141">
        <v>33</v>
      </c>
      <c r="B36" s="143" t="s">
        <v>177</v>
      </c>
      <c r="C36" s="143" t="s">
        <v>176</v>
      </c>
      <c r="D36" s="142">
        <v>999</v>
      </c>
      <c r="E36" s="156">
        <v>1</v>
      </c>
      <c r="H36" s="43"/>
      <c r="J36" s="79"/>
    </row>
    <row r="37" spans="1:10" s="1" customFormat="1" ht="15" customHeight="1">
      <c r="A37" s="141">
        <v>34</v>
      </c>
      <c r="B37" s="143" t="s">
        <v>175</v>
      </c>
      <c r="C37" s="143" t="s">
        <v>174</v>
      </c>
      <c r="D37" s="142">
        <v>30</v>
      </c>
      <c r="E37" s="156">
        <v>1</v>
      </c>
      <c r="H37" s="43"/>
      <c r="J37" s="79"/>
    </row>
    <row r="38" spans="1:10" s="1" customFormat="1" ht="15" customHeight="1">
      <c r="A38" s="141">
        <v>35</v>
      </c>
      <c r="B38" s="143" t="s">
        <v>173</v>
      </c>
      <c r="C38" s="143" t="s">
        <v>170</v>
      </c>
      <c r="D38" s="142">
        <v>999</v>
      </c>
      <c r="E38" s="156">
        <v>1</v>
      </c>
      <c r="H38" s="43"/>
      <c r="J38" s="79"/>
    </row>
    <row r="39" spans="1:10" s="1" customFormat="1" ht="15" customHeight="1">
      <c r="A39" s="141">
        <v>36</v>
      </c>
      <c r="B39" s="143" t="s">
        <v>172</v>
      </c>
      <c r="C39" s="143" t="s">
        <v>85</v>
      </c>
      <c r="D39" s="142">
        <v>999</v>
      </c>
      <c r="E39" s="156">
        <v>1</v>
      </c>
      <c r="H39" s="43"/>
      <c r="J39" s="79"/>
    </row>
    <row r="40" spans="1:10" s="1" customFormat="1" ht="15" customHeight="1">
      <c r="A40" s="141">
        <v>37</v>
      </c>
      <c r="B40" s="143" t="s">
        <v>171</v>
      </c>
      <c r="C40" s="143" t="s">
        <v>170</v>
      </c>
      <c r="D40" s="142">
        <v>999</v>
      </c>
      <c r="E40" s="156">
        <v>1</v>
      </c>
      <c r="H40" s="43"/>
      <c r="J40" s="79"/>
    </row>
    <row r="41" spans="1:10" s="1" customFormat="1" ht="15" customHeight="1">
      <c r="A41" s="141">
        <v>38</v>
      </c>
      <c r="B41" s="143" t="s">
        <v>169</v>
      </c>
      <c r="C41" s="143" t="s">
        <v>80</v>
      </c>
      <c r="D41" s="142">
        <v>999</v>
      </c>
      <c r="E41" s="156">
        <v>1</v>
      </c>
      <c r="H41" s="43"/>
      <c r="J41" s="79"/>
    </row>
    <row r="42" spans="1:10" s="1" customFormat="1" ht="15" customHeight="1">
      <c r="A42" s="141">
        <v>39</v>
      </c>
      <c r="B42" s="143" t="s">
        <v>168</v>
      </c>
      <c r="C42" s="166" t="s">
        <v>167</v>
      </c>
      <c r="D42" s="142">
        <v>90</v>
      </c>
      <c r="E42" s="156">
        <v>1</v>
      </c>
      <c r="H42" s="43"/>
      <c r="J42" s="79"/>
    </row>
    <row r="43" spans="1:10" s="1" customFormat="1" ht="15" customHeight="1">
      <c r="A43" s="141">
        <v>40</v>
      </c>
      <c r="B43" s="143" t="s">
        <v>166</v>
      </c>
      <c r="C43" s="166" t="s">
        <v>165</v>
      </c>
      <c r="D43" s="142">
        <v>999</v>
      </c>
      <c r="E43" s="156">
        <v>1</v>
      </c>
      <c r="H43" s="43"/>
      <c r="J43" s="79"/>
    </row>
    <row r="44" spans="1:10" s="1" customFormat="1" ht="15" customHeight="1">
      <c r="A44" s="141">
        <v>41</v>
      </c>
      <c r="B44" s="143" t="s">
        <v>164</v>
      </c>
      <c r="C44" s="166" t="s">
        <v>70</v>
      </c>
      <c r="D44" s="142">
        <v>4</v>
      </c>
      <c r="E44" s="156">
        <v>1</v>
      </c>
      <c r="H44" s="43"/>
      <c r="J44" s="79"/>
    </row>
    <row r="45" spans="1:10" s="1" customFormat="1" ht="15" customHeight="1">
      <c r="A45" s="141">
        <v>42</v>
      </c>
      <c r="B45" s="143" t="s">
        <v>163</v>
      </c>
      <c r="C45" s="166" t="s">
        <v>70</v>
      </c>
      <c r="D45" s="142">
        <v>67</v>
      </c>
      <c r="E45" s="156">
        <v>1</v>
      </c>
      <c r="H45" s="43"/>
      <c r="J45" s="79"/>
    </row>
    <row r="46" spans="1:10" s="1" customFormat="1" ht="15" customHeight="1">
      <c r="A46" s="141">
        <v>43</v>
      </c>
      <c r="B46" s="143" t="s">
        <v>162</v>
      </c>
      <c r="C46" s="166" t="s">
        <v>160</v>
      </c>
      <c r="D46" s="142">
        <v>22</v>
      </c>
      <c r="E46" s="156">
        <v>1</v>
      </c>
      <c r="H46" s="43"/>
      <c r="J46" s="79"/>
    </row>
    <row r="47" spans="1:10" s="1" customFormat="1" ht="15" customHeight="1">
      <c r="A47" s="141">
        <v>44</v>
      </c>
      <c r="B47" s="143" t="s">
        <v>161</v>
      </c>
      <c r="C47" s="166" t="s">
        <v>160</v>
      </c>
      <c r="D47" s="142">
        <v>34</v>
      </c>
      <c r="E47" s="156">
        <v>1</v>
      </c>
      <c r="H47" s="43"/>
      <c r="J47" s="79"/>
    </row>
    <row r="48" spans="1:10" s="1" customFormat="1" ht="15" customHeight="1">
      <c r="A48" s="141"/>
      <c r="B48" s="144"/>
      <c r="C48" s="144"/>
      <c r="D48" s="146"/>
      <c r="E48" s="156"/>
      <c r="H48" s="43"/>
      <c r="J48" s="79"/>
    </row>
    <row r="49" spans="1:5" ht="15" customHeight="1">
      <c r="A49" s="141"/>
      <c r="B49" s="159"/>
      <c r="C49" s="159"/>
      <c r="D49" s="142"/>
      <c r="E49" s="156"/>
    </row>
    <row r="50" spans="1:5" ht="15" customHeight="1">
      <c r="A50" s="141"/>
      <c r="B50" s="144"/>
      <c r="C50" s="144"/>
      <c r="D50" s="146"/>
      <c r="E50" s="156"/>
    </row>
    <row r="51" spans="1:5" ht="15" customHeight="1">
      <c r="A51" s="141"/>
      <c r="B51" s="144"/>
      <c r="C51" s="144"/>
      <c r="D51" s="146"/>
      <c r="E51" s="156"/>
    </row>
    <row r="52" spans="1:5" ht="15" customHeight="1">
      <c r="A52" s="141"/>
      <c r="B52" s="159"/>
      <c r="C52" s="159"/>
      <c r="D52" s="142"/>
      <c r="E52" s="156"/>
    </row>
    <row r="53" spans="1:5" ht="15" customHeight="1">
      <c r="A53" s="141"/>
      <c r="B53" s="159"/>
      <c r="C53" s="159"/>
      <c r="D53" s="142"/>
      <c r="E53" s="156"/>
    </row>
    <row r="54" spans="1:5" ht="15" customHeight="1">
      <c r="A54" s="141"/>
      <c r="B54" s="159"/>
      <c r="C54" s="159"/>
      <c r="D54" s="142"/>
      <c r="E54" s="156"/>
    </row>
    <row r="55" spans="1:5" ht="15" customHeight="1">
      <c r="A55" s="141"/>
      <c r="B55" s="147"/>
      <c r="C55" s="160"/>
      <c r="D55" s="142"/>
      <c r="E55" s="156"/>
    </row>
    <row r="56" spans="1:5" ht="15" customHeight="1">
      <c r="A56" s="141"/>
      <c r="B56" s="147"/>
      <c r="C56" s="147"/>
      <c r="D56" s="142"/>
      <c r="E56" s="156"/>
    </row>
    <row r="57" spans="1:5" ht="15" customHeight="1">
      <c r="A57" s="141"/>
      <c r="B57" s="160"/>
      <c r="C57" s="160"/>
      <c r="D57" s="142"/>
      <c r="E57" s="156"/>
    </row>
    <row r="58" spans="1:5" ht="15" customHeight="1">
      <c r="A58" s="141"/>
      <c r="B58" s="147"/>
      <c r="C58" s="159"/>
      <c r="D58" s="142"/>
      <c r="E58" s="156"/>
    </row>
    <row r="59" spans="1:40" s="43" customFormat="1" ht="15" customHeight="1">
      <c r="A59" s="141"/>
      <c r="B59" s="159"/>
      <c r="C59" s="159"/>
      <c r="D59" s="142"/>
      <c r="E59" s="156"/>
      <c r="F59" s="1"/>
      <c r="G59" s="1"/>
      <c r="I59" s="1"/>
      <c r="J59" s="79"/>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row>
    <row r="60" spans="1:40" s="43" customFormat="1" ht="15" customHeight="1">
      <c r="A60" s="141"/>
      <c r="B60" s="159"/>
      <c r="C60" s="167"/>
      <c r="D60" s="142"/>
      <c r="E60" s="156"/>
      <c r="F60" s="1"/>
      <c r="G60" s="1"/>
      <c r="I60" s="1"/>
      <c r="J60" s="79"/>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row>
    <row r="61" spans="1:40" s="43" customFormat="1" ht="15" customHeight="1">
      <c r="A61" s="141"/>
      <c r="B61" s="160"/>
      <c r="C61" s="147"/>
      <c r="D61" s="142"/>
      <c r="E61" s="156"/>
      <c r="F61" s="1"/>
      <c r="G61" s="1"/>
      <c r="I61" s="1"/>
      <c r="J61" s="79"/>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row>
    <row r="62" spans="1:40" s="43" customFormat="1" ht="15" customHeight="1">
      <c r="A62" s="141"/>
      <c r="B62" s="147"/>
      <c r="C62" s="169"/>
      <c r="D62" s="142"/>
      <c r="E62" s="156"/>
      <c r="F62" s="1"/>
      <c r="G62" s="1"/>
      <c r="I62" s="1"/>
      <c r="J62" s="79"/>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row>
    <row r="63" spans="1:5" ht="15" customHeight="1">
      <c r="A63" s="141"/>
      <c r="B63" s="159"/>
      <c r="C63" s="160"/>
      <c r="D63" s="142"/>
      <c r="E63" s="156"/>
    </row>
    <row r="64" spans="1:5" ht="15" customHeight="1">
      <c r="A64" s="141"/>
      <c r="B64" s="159"/>
      <c r="C64" s="159"/>
      <c r="D64" s="142"/>
      <c r="E64" s="156"/>
    </row>
    <row r="65" spans="1:10" s="1" customFormat="1" ht="15" customHeight="1">
      <c r="A65" s="141"/>
      <c r="B65" s="159"/>
      <c r="C65" s="159"/>
      <c r="D65" s="142"/>
      <c r="E65" s="156"/>
      <c r="H65" s="43"/>
      <c r="J65" s="79"/>
    </row>
    <row r="66" spans="1:10" s="1" customFormat="1" ht="15" customHeight="1">
      <c r="A66" s="141"/>
      <c r="B66" s="168"/>
      <c r="C66" s="159"/>
      <c r="D66" s="142"/>
      <c r="E66" s="156"/>
      <c r="H66" s="43"/>
      <c r="J66" s="79"/>
    </row>
    <row r="67" spans="1:10" s="1" customFormat="1" ht="15" customHeight="1">
      <c r="A67" s="141"/>
      <c r="B67" s="143"/>
      <c r="C67" s="170"/>
      <c r="D67" s="142"/>
      <c r="E67" s="156"/>
      <c r="H67" s="43"/>
      <c r="J67" s="79"/>
    </row>
    <row r="68" spans="1:10" s="1" customFormat="1" ht="15.75">
      <c r="A68" s="141"/>
      <c r="B68" s="143"/>
      <c r="C68" s="170"/>
      <c r="D68" s="142"/>
      <c r="E68" s="156"/>
      <c r="H68" s="43"/>
      <c r="J68" s="79"/>
    </row>
    <row r="69" spans="1:10" s="1" customFormat="1" ht="15.75">
      <c r="A69" s="141"/>
      <c r="B69" s="143"/>
      <c r="C69" s="170"/>
      <c r="D69" s="142"/>
      <c r="E69" s="156"/>
      <c r="H69" s="43"/>
      <c r="J69" s="79"/>
    </row>
    <row r="70" spans="1:10" s="1" customFormat="1" ht="15.75">
      <c r="A70" s="141"/>
      <c r="B70" s="143"/>
      <c r="C70" s="170"/>
      <c r="D70" s="142"/>
      <c r="E70" s="156"/>
      <c r="H70" s="43"/>
      <c r="J70" s="79"/>
    </row>
    <row r="71" spans="1:10" s="1" customFormat="1" ht="15.75">
      <c r="A71" s="141"/>
      <c r="B71" s="143"/>
      <c r="C71" s="170"/>
      <c r="D71" s="142"/>
      <c r="E71" s="156"/>
      <c r="H71" s="43"/>
      <c r="J71" s="79"/>
    </row>
    <row r="72" spans="1:10" s="1" customFormat="1" ht="15.75">
      <c r="A72" s="141"/>
      <c r="B72" s="143"/>
      <c r="C72" s="170"/>
      <c r="D72" s="142"/>
      <c r="E72" s="156"/>
      <c r="H72" s="43"/>
      <c r="J72" s="79"/>
    </row>
    <row r="73" spans="1:10" s="1" customFormat="1" ht="15.75">
      <c r="A73" s="141"/>
      <c r="B73" s="143"/>
      <c r="C73" s="170"/>
      <c r="D73" s="142"/>
      <c r="E73" s="156"/>
      <c r="H73" s="43"/>
      <c r="J73" s="79"/>
    </row>
    <row r="74" spans="1:10" s="1" customFormat="1" ht="15.75">
      <c r="A74" s="141"/>
      <c r="B74" s="143"/>
      <c r="C74" s="170"/>
      <c r="D74" s="142"/>
      <c r="E74" s="156"/>
      <c r="H74" s="43"/>
      <c r="J74" s="79"/>
    </row>
    <row r="75" spans="1:10" s="1" customFormat="1" ht="15.75">
      <c r="A75" s="141"/>
      <c r="B75" s="143"/>
      <c r="C75" s="171"/>
      <c r="D75" s="142"/>
      <c r="E75" s="156"/>
      <c r="H75" s="43"/>
      <c r="J75" s="79"/>
    </row>
    <row r="76" spans="1:10" s="1" customFormat="1" ht="15.75">
      <c r="A76" s="141"/>
      <c r="B76" s="172"/>
      <c r="C76" s="167"/>
      <c r="D76" s="142"/>
      <c r="E76" s="156"/>
      <c r="H76" s="43"/>
      <c r="J76" s="79"/>
    </row>
    <row r="77" spans="1:10" s="1" customFormat="1" ht="15.75">
      <c r="A77" s="141"/>
      <c r="B77" s="173"/>
      <c r="C77" s="167"/>
      <c r="D77" s="142"/>
      <c r="E77" s="156"/>
      <c r="H77" s="43"/>
      <c r="J77" s="79"/>
    </row>
    <row r="78" spans="1:10" s="1" customFormat="1" ht="15.75">
      <c r="A78" s="148"/>
      <c r="B78" s="159"/>
      <c r="C78" s="167"/>
      <c r="D78" s="142"/>
      <c r="E78" s="156"/>
      <c r="H78" s="43"/>
      <c r="J78" s="79"/>
    </row>
    <row r="79" spans="1:10" s="1" customFormat="1" ht="15.75">
      <c r="A79" s="148"/>
      <c r="B79" s="159"/>
      <c r="C79" s="167"/>
      <c r="D79" s="142"/>
      <c r="E79" s="156"/>
      <c r="H79" s="43"/>
      <c r="J79" s="79"/>
    </row>
    <row r="80" spans="1:10" s="1" customFormat="1" ht="15.75">
      <c r="A80" s="148"/>
      <c r="B80" s="159"/>
      <c r="C80" s="167"/>
      <c r="D80" s="142"/>
      <c r="E80" s="156"/>
      <c r="H80" s="43"/>
      <c r="J80" s="79"/>
    </row>
    <row r="81" spans="1:10" s="1" customFormat="1" ht="15.75">
      <c r="A81" s="148"/>
      <c r="B81" s="159"/>
      <c r="C81" s="167"/>
      <c r="D81" s="142"/>
      <c r="E81" s="156"/>
      <c r="H81" s="43"/>
      <c r="J81" s="79"/>
    </row>
    <row r="82" spans="1:10" s="1" customFormat="1" ht="15.75">
      <c r="A82" s="148"/>
      <c r="B82" s="159"/>
      <c r="C82" s="167"/>
      <c r="D82" s="142"/>
      <c r="E82" s="156"/>
      <c r="H82" s="43"/>
      <c r="J82" s="79"/>
    </row>
    <row r="83" spans="1:10" s="1" customFormat="1" ht="15.75">
      <c r="A83" s="148"/>
      <c r="B83" s="168"/>
      <c r="C83" s="174"/>
      <c r="D83" s="142"/>
      <c r="E83" s="156"/>
      <c r="H83" s="43"/>
      <c r="J83" s="79"/>
    </row>
    <row r="84" spans="1:10" s="1" customFormat="1" ht="15.75">
      <c r="A84" s="148"/>
      <c r="B84" s="149"/>
      <c r="C84" s="150"/>
      <c r="D84" s="146"/>
      <c r="E84" s="156"/>
      <c r="H84" s="43"/>
      <c r="J84" s="79"/>
    </row>
    <row r="85" spans="1:10" s="1" customFormat="1" ht="15.75">
      <c r="A85" s="148"/>
      <c r="B85" s="143"/>
      <c r="C85" s="143"/>
      <c r="D85" s="142"/>
      <c r="E85" s="156"/>
      <c r="H85" s="43"/>
      <c r="J85" s="79"/>
    </row>
    <row r="86" spans="1:10" s="1" customFormat="1" ht="15.75">
      <c r="A86" s="148"/>
      <c r="B86" s="151"/>
      <c r="C86" s="152"/>
      <c r="D86" s="142"/>
      <c r="E86" s="156"/>
      <c r="H86" s="43"/>
      <c r="J86" s="79"/>
    </row>
    <row r="87" spans="1:10" s="1" customFormat="1" ht="15.75">
      <c r="A87" s="148"/>
      <c r="B87" s="152"/>
      <c r="C87" s="152"/>
      <c r="D87" s="142"/>
      <c r="E87" s="156"/>
      <c r="H87" s="43"/>
      <c r="J87" s="79"/>
    </row>
    <row r="88" spans="1:10" s="1" customFormat="1" ht="15.75">
      <c r="A88" s="148"/>
      <c r="B88" s="151"/>
      <c r="C88" s="152"/>
      <c r="D88" s="145"/>
      <c r="E88" s="156"/>
      <c r="H88" s="43"/>
      <c r="J88" s="79"/>
    </row>
    <row r="89" spans="1:10" s="1" customFormat="1" ht="15.75">
      <c r="A89" s="148"/>
      <c r="B89" s="151"/>
      <c r="C89" s="152"/>
      <c r="D89" s="142"/>
      <c r="E89" s="156"/>
      <c r="H89" s="43"/>
      <c r="J89" s="79"/>
    </row>
    <row r="90" spans="1:10" s="1" customFormat="1" ht="15.75">
      <c r="A90" s="148"/>
      <c r="B90" s="151"/>
      <c r="C90" s="152"/>
      <c r="D90" s="142"/>
      <c r="E90" s="156"/>
      <c r="H90" s="43"/>
      <c r="J90" s="79"/>
    </row>
    <row r="91" spans="1:10" s="1" customFormat="1" ht="15.75">
      <c r="A91" s="148"/>
      <c r="B91" s="159"/>
      <c r="C91" s="159"/>
      <c r="D91" s="142"/>
      <c r="E91" s="156"/>
      <c r="H91" s="43"/>
      <c r="J91" s="79"/>
    </row>
    <row r="92" spans="1:10" s="1" customFormat="1" ht="15.75">
      <c r="A92" s="148"/>
      <c r="B92" s="159"/>
      <c r="C92" s="159"/>
      <c r="D92" s="142"/>
      <c r="E92" s="156"/>
      <c r="H92" s="43"/>
      <c r="J92" s="79"/>
    </row>
    <row r="93" spans="1:10" s="1" customFormat="1" ht="15.75">
      <c r="A93" s="148"/>
      <c r="B93" s="159"/>
      <c r="C93" s="167"/>
      <c r="D93" s="142"/>
      <c r="E93" s="156"/>
      <c r="H93" s="43"/>
      <c r="J93" s="79"/>
    </row>
    <row r="94" spans="1:10" s="1" customFormat="1" ht="15.75">
      <c r="A94" s="148"/>
      <c r="B94" s="159"/>
      <c r="C94" s="167"/>
      <c r="D94" s="142"/>
      <c r="E94" s="156"/>
      <c r="H94" s="43"/>
      <c r="J94" s="79"/>
    </row>
    <row r="95" spans="1:10" s="1" customFormat="1" ht="15.75">
      <c r="A95" s="148"/>
      <c r="B95" s="159"/>
      <c r="C95" s="159"/>
      <c r="D95" s="142"/>
      <c r="E95" s="156"/>
      <c r="H95" s="43"/>
      <c r="J95" s="79"/>
    </row>
    <row r="96" spans="1:10" s="1" customFormat="1" ht="15.75">
      <c r="A96" s="148"/>
      <c r="B96" s="159"/>
      <c r="C96" s="159"/>
      <c r="D96" s="142"/>
      <c r="E96" s="156"/>
      <c r="H96" s="43"/>
      <c r="J96" s="79"/>
    </row>
    <row r="97" spans="1:10" s="1" customFormat="1" ht="15.75">
      <c r="A97" s="148"/>
      <c r="B97" s="159"/>
      <c r="C97" s="159"/>
      <c r="D97" s="142"/>
      <c r="E97" s="156"/>
      <c r="H97" s="43"/>
      <c r="J97" s="79"/>
    </row>
    <row r="98" spans="1:10" s="1" customFormat="1" ht="15.75">
      <c r="A98" s="148"/>
      <c r="B98" s="159"/>
      <c r="C98" s="159"/>
      <c r="D98" s="142"/>
      <c r="E98" s="156"/>
      <c r="H98" s="43"/>
      <c r="J98" s="79"/>
    </row>
    <row r="99" spans="1:10" s="1" customFormat="1" ht="15.75">
      <c r="A99" s="148"/>
      <c r="B99" s="159"/>
      <c r="C99" s="159"/>
      <c r="D99" s="142"/>
      <c r="E99" s="156"/>
      <c r="H99" s="43"/>
      <c r="J99" s="79"/>
    </row>
    <row r="100" spans="1:10" s="1" customFormat="1" ht="15.75">
      <c r="A100" s="148"/>
      <c r="B100" s="159"/>
      <c r="C100" s="159"/>
      <c r="D100" s="142"/>
      <c r="E100" s="156"/>
      <c r="H100" s="43"/>
      <c r="J100" s="79"/>
    </row>
    <row r="101" spans="1:10" s="1" customFormat="1" ht="15.75">
      <c r="A101" s="148"/>
      <c r="B101" s="159"/>
      <c r="C101" s="159"/>
      <c r="D101" s="142"/>
      <c r="E101" s="156"/>
      <c r="H101" s="43"/>
      <c r="J101" s="79"/>
    </row>
    <row r="102" spans="1:10" s="1" customFormat="1" ht="15.75">
      <c r="A102" s="148"/>
      <c r="B102" s="159"/>
      <c r="C102" s="159"/>
      <c r="D102" s="142"/>
      <c r="E102" s="156"/>
      <c r="H102" s="43"/>
      <c r="J102" s="79"/>
    </row>
    <row r="103" spans="1:10" s="1" customFormat="1" ht="15.75">
      <c r="A103" s="148"/>
      <c r="B103" s="159"/>
      <c r="C103" s="160"/>
      <c r="D103" s="142"/>
      <c r="E103" s="156"/>
      <c r="H103" s="43"/>
      <c r="J103" s="79"/>
    </row>
    <row r="104" spans="1:10" s="1" customFormat="1" ht="15.75">
      <c r="A104" s="148"/>
      <c r="B104" s="159"/>
      <c r="C104" s="160"/>
      <c r="D104" s="142"/>
      <c r="E104" s="156"/>
      <c r="H104" s="43"/>
      <c r="J104" s="79"/>
    </row>
    <row r="105" spans="1:10" s="1" customFormat="1" ht="15.75">
      <c r="A105" s="148"/>
      <c r="B105" s="159"/>
      <c r="C105" s="159"/>
      <c r="D105" s="142"/>
      <c r="E105" s="156"/>
      <c r="H105" s="43"/>
      <c r="J105" s="79"/>
    </row>
    <row r="106" spans="1:10" s="1" customFormat="1" ht="15.75">
      <c r="A106" s="148"/>
      <c r="B106" s="159"/>
      <c r="C106" s="159"/>
      <c r="D106" s="142"/>
      <c r="E106" s="156"/>
      <c r="H106" s="43"/>
      <c r="J106" s="79"/>
    </row>
    <row r="107" spans="1:10" s="1" customFormat="1" ht="15.75">
      <c r="A107" s="148"/>
      <c r="B107" s="159"/>
      <c r="C107" s="159"/>
      <c r="D107" s="142"/>
      <c r="E107" s="156"/>
      <c r="H107" s="43"/>
      <c r="J107" s="79"/>
    </row>
    <row r="108" spans="1:10" s="1" customFormat="1" ht="15.75">
      <c r="A108" s="148"/>
      <c r="B108" s="159"/>
      <c r="C108" s="159"/>
      <c r="D108" s="142"/>
      <c r="E108" s="156"/>
      <c r="H108" s="43"/>
      <c r="J108" s="79"/>
    </row>
    <row r="109" spans="1:10" s="1" customFormat="1" ht="15.75">
      <c r="A109" s="148"/>
      <c r="B109" s="160"/>
      <c r="C109" s="159"/>
      <c r="D109" s="142"/>
      <c r="E109" s="156"/>
      <c r="H109" s="43"/>
      <c r="J109" s="79"/>
    </row>
    <row r="110" spans="1:10" s="1" customFormat="1" ht="15.75">
      <c r="A110" s="148"/>
      <c r="B110" s="159"/>
      <c r="C110" s="160"/>
      <c r="D110" s="142"/>
      <c r="E110" s="156"/>
      <c r="H110" s="43"/>
      <c r="J110" s="79"/>
    </row>
    <row r="111" spans="1:10" s="1" customFormat="1" ht="15.75">
      <c r="A111" s="148"/>
      <c r="B111" s="160"/>
      <c r="C111" s="160"/>
      <c r="D111" s="142"/>
      <c r="E111" s="155"/>
      <c r="H111" s="43"/>
      <c r="J111" s="79"/>
    </row>
    <row r="112" spans="1:10" s="1" customFormat="1" ht="15.75">
      <c r="A112" s="148"/>
      <c r="B112" s="159"/>
      <c r="C112" s="159"/>
      <c r="D112" s="142"/>
      <c r="E112" s="155"/>
      <c r="H112" s="43"/>
      <c r="J112" s="79"/>
    </row>
    <row r="113" spans="1:10" s="1" customFormat="1" ht="15">
      <c r="A113" s="153"/>
      <c r="B113" s="153"/>
      <c r="C113" s="153"/>
      <c r="D113" s="153"/>
      <c r="E113" s="73"/>
      <c r="H113" s="43"/>
      <c r="J113" s="79"/>
    </row>
    <row r="114" spans="1:10" s="1" customFormat="1" ht="15">
      <c r="A114" s="153"/>
      <c r="B114" s="153"/>
      <c r="C114" s="153"/>
      <c r="D114" s="153"/>
      <c r="E114" s="73"/>
      <c r="H114" s="43"/>
      <c r="J114" s="79"/>
    </row>
    <row r="115" spans="1:10" s="1" customFormat="1" ht="15">
      <c r="A115" s="153"/>
      <c r="B115" s="153"/>
      <c r="C115" s="153"/>
      <c r="D115" s="153"/>
      <c r="E115" s="73"/>
      <c r="H115" s="43"/>
      <c r="J115" s="79"/>
    </row>
    <row r="116" spans="1:10" s="1" customFormat="1" ht="15">
      <c r="A116" s="153"/>
      <c r="B116" s="153"/>
      <c r="C116" s="153"/>
      <c r="D116" s="153"/>
      <c r="E116" s="73"/>
      <c r="H116" s="43"/>
      <c r="J116" s="79"/>
    </row>
    <row r="117" spans="1:10" s="1" customFormat="1" ht="15">
      <c r="A117" s="153"/>
      <c r="B117" s="153"/>
      <c r="C117" s="153"/>
      <c r="D117" s="153"/>
      <c r="E117" s="73"/>
      <c r="H117" s="43"/>
      <c r="J117" s="79"/>
    </row>
    <row r="118" spans="1:10" s="1" customFormat="1" ht="15">
      <c r="A118" s="153"/>
      <c r="B118" s="153"/>
      <c r="C118" s="153"/>
      <c r="D118" s="153"/>
      <c r="E118" s="73"/>
      <c r="H118" s="43"/>
      <c r="J118" s="79"/>
    </row>
    <row r="119" spans="1:10" s="1" customFormat="1" ht="15">
      <c r="A119" s="153"/>
      <c r="B119" s="153"/>
      <c r="C119" s="153"/>
      <c r="D119" s="153"/>
      <c r="E119" s="73"/>
      <c r="H119" s="43"/>
      <c r="J119" s="79"/>
    </row>
    <row r="120" spans="1:10" s="1" customFormat="1" ht="15">
      <c r="A120" s="153"/>
      <c r="B120" s="153"/>
      <c r="C120" s="153"/>
      <c r="D120" s="153"/>
      <c r="E120" s="73"/>
      <c r="H120" s="43"/>
      <c r="J120" s="79"/>
    </row>
    <row r="121" spans="1:10" s="1" customFormat="1" ht="15">
      <c r="A121" s="153"/>
      <c r="B121" s="153"/>
      <c r="C121" s="153"/>
      <c r="D121" s="153"/>
      <c r="E121" s="73"/>
      <c r="H121" s="43"/>
      <c r="J121" s="79"/>
    </row>
    <row r="122" spans="1:10" s="1" customFormat="1" ht="15">
      <c r="A122" s="153"/>
      <c r="B122" s="153"/>
      <c r="C122" s="153"/>
      <c r="D122" s="153"/>
      <c r="E122" s="73"/>
      <c r="H122" s="43"/>
      <c r="J122" s="79"/>
    </row>
    <row r="123" spans="1:10" s="1" customFormat="1" ht="15">
      <c r="A123" s="153"/>
      <c r="B123" s="153"/>
      <c r="C123" s="153"/>
      <c r="D123" s="153"/>
      <c r="E123" s="73"/>
      <c r="H123" s="43"/>
      <c r="J123" s="79"/>
    </row>
    <row r="124" spans="1:10" s="1" customFormat="1" ht="15">
      <c r="A124" s="153"/>
      <c r="B124" s="153"/>
      <c r="C124" s="153"/>
      <c r="D124" s="153"/>
      <c r="E124" s="73"/>
      <c r="H124" s="43"/>
      <c r="J124" s="79"/>
    </row>
    <row r="125" spans="1:10" s="1" customFormat="1" ht="15">
      <c r="A125" s="153"/>
      <c r="B125" s="153"/>
      <c r="C125" s="153"/>
      <c r="D125" s="153"/>
      <c r="E125" s="73"/>
      <c r="H125" s="43"/>
      <c r="J125" s="79"/>
    </row>
    <row r="126" spans="1:10" s="1" customFormat="1" ht="15">
      <c r="A126" s="153"/>
      <c r="B126" s="153"/>
      <c r="C126" s="153"/>
      <c r="D126" s="153"/>
      <c r="E126" s="73"/>
      <c r="H126" s="43"/>
      <c r="J126" s="79"/>
    </row>
    <row r="127" spans="1:10" s="1" customFormat="1" ht="15">
      <c r="A127" s="153"/>
      <c r="B127" s="153"/>
      <c r="C127" s="153"/>
      <c r="D127" s="153"/>
      <c r="E127" s="73"/>
      <c r="H127" s="43"/>
      <c r="J127" s="79"/>
    </row>
    <row r="128" spans="1:10" s="1" customFormat="1" ht="15">
      <c r="A128" s="153"/>
      <c r="B128" s="153"/>
      <c r="C128" s="153"/>
      <c r="D128" s="153"/>
      <c r="E128" s="73"/>
      <c r="H128" s="43"/>
      <c r="J128" s="79"/>
    </row>
    <row r="129" spans="1:10" s="1" customFormat="1" ht="15">
      <c r="A129" s="153"/>
      <c r="B129" s="153"/>
      <c r="C129" s="153"/>
      <c r="D129" s="153"/>
      <c r="E129" s="73"/>
      <c r="H129" s="43"/>
      <c r="J129" s="79"/>
    </row>
    <row r="130" spans="1:10" s="1" customFormat="1" ht="15">
      <c r="A130" s="153"/>
      <c r="B130" s="153"/>
      <c r="C130" s="153"/>
      <c r="D130" s="153"/>
      <c r="E130" s="73"/>
      <c r="H130" s="43"/>
      <c r="J130" s="79"/>
    </row>
    <row r="131" spans="1:10" s="1" customFormat="1" ht="15">
      <c r="A131" s="153"/>
      <c r="B131" s="153"/>
      <c r="C131" s="153"/>
      <c r="D131" s="153"/>
      <c r="E131" s="73"/>
      <c r="H131" s="43"/>
      <c r="J131" s="79"/>
    </row>
    <row r="132" spans="1:10" s="1" customFormat="1" ht="15">
      <c r="A132" s="153"/>
      <c r="B132" s="153"/>
      <c r="C132" s="153"/>
      <c r="D132" s="153"/>
      <c r="E132" s="73"/>
      <c r="H132" s="43"/>
      <c r="J132" s="79"/>
    </row>
    <row r="133" spans="1:10" s="1" customFormat="1" ht="15">
      <c r="A133" s="153"/>
      <c r="B133" s="153"/>
      <c r="C133" s="153"/>
      <c r="D133" s="153"/>
      <c r="E133" s="73"/>
      <c r="H133" s="43"/>
      <c r="J133" s="79"/>
    </row>
    <row r="134" spans="1:10" s="1" customFormat="1" ht="15">
      <c r="A134" s="153"/>
      <c r="B134" s="153"/>
      <c r="C134" s="153"/>
      <c r="D134" s="153"/>
      <c r="E134" s="73"/>
      <c r="H134" s="43"/>
      <c r="J134" s="79"/>
    </row>
    <row r="135" spans="1:10" s="1" customFormat="1" ht="15">
      <c r="A135" s="153"/>
      <c r="B135" s="153"/>
      <c r="C135" s="153"/>
      <c r="D135" s="153"/>
      <c r="E135" s="73"/>
      <c r="H135" s="43"/>
      <c r="J135" s="79"/>
    </row>
    <row r="136" spans="1:10" s="1" customFormat="1" ht="15">
      <c r="A136" s="153"/>
      <c r="B136" s="153"/>
      <c r="C136" s="153"/>
      <c r="D136" s="153"/>
      <c r="E136" s="73"/>
      <c r="H136" s="43"/>
      <c r="J136" s="79"/>
    </row>
    <row r="137" spans="1:10" s="1" customFormat="1" ht="15">
      <c r="A137" s="153"/>
      <c r="B137" s="153"/>
      <c r="C137" s="153"/>
      <c r="D137" s="153"/>
      <c r="E137" s="73"/>
      <c r="H137" s="43"/>
      <c r="J137" s="79"/>
    </row>
    <row r="138" spans="1:10" s="1" customFormat="1" ht="15">
      <c r="A138" s="153"/>
      <c r="B138" s="153"/>
      <c r="C138" s="153"/>
      <c r="D138" s="153"/>
      <c r="E138" s="73"/>
      <c r="H138" s="43"/>
      <c r="J138" s="79"/>
    </row>
    <row r="139" spans="1:10" s="1" customFormat="1" ht="15">
      <c r="A139" s="153"/>
      <c r="B139" s="153"/>
      <c r="C139" s="153"/>
      <c r="D139" s="153"/>
      <c r="E139" s="73"/>
      <c r="H139" s="43"/>
      <c r="J139" s="79"/>
    </row>
    <row r="140" spans="1:10" s="1" customFormat="1" ht="15">
      <c r="A140" s="153"/>
      <c r="B140" s="153"/>
      <c r="C140" s="153"/>
      <c r="D140" s="153"/>
      <c r="E140" s="73"/>
      <c r="H140" s="43"/>
      <c r="J140" s="79"/>
    </row>
    <row r="141" spans="1:10" s="1" customFormat="1" ht="15">
      <c r="A141" s="153"/>
      <c r="B141" s="153"/>
      <c r="C141" s="153"/>
      <c r="D141" s="153"/>
      <c r="E141" s="73"/>
      <c r="H141" s="43"/>
      <c r="J141" s="79"/>
    </row>
    <row r="142" spans="1:10" s="1" customFormat="1" ht="15">
      <c r="A142" s="153"/>
      <c r="B142" s="153"/>
      <c r="C142" s="153"/>
      <c r="D142" s="153"/>
      <c r="E142" s="73"/>
      <c r="H142" s="43"/>
      <c r="J142" s="79"/>
    </row>
    <row r="143" spans="1:10" s="1" customFormat="1" ht="15">
      <c r="A143" s="153"/>
      <c r="B143" s="153"/>
      <c r="C143" s="153"/>
      <c r="D143" s="153"/>
      <c r="E143" s="73"/>
      <c r="H143" s="43"/>
      <c r="J143" s="79"/>
    </row>
    <row r="144" spans="1:10" s="1" customFormat="1" ht="15">
      <c r="A144" s="153"/>
      <c r="B144" s="153"/>
      <c r="C144" s="153"/>
      <c r="D144" s="153"/>
      <c r="E144" s="73"/>
      <c r="H144" s="43"/>
      <c r="J144" s="79"/>
    </row>
    <row r="145" spans="1:10" s="1" customFormat="1" ht="15">
      <c r="A145" s="153"/>
      <c r="B145" s="153"/>
      <c r="C145" s="153"/>
      <c r="D145" s="153"/>
      <c r="E145" s="73"/>
      <c r="H145" s="43"/>
      <c r="J145" s="79"/>
    </row>
    <row r="146" spans="1:10" s="1" customFormat="1" ht="15">
      <c r="A146" s="153"/>
      <c r="B146" s="153"/>
      <c r="C146" s="153"/>
      <c r="D146" s="153"/>
      <c r="E146" s="73"/>
      <c r="H146" s="43"/>
      <c r="J146" s="79"/>
    </row>
    <row r="147" spans="1:10" s="1" customFormat="1" ht="15">
      <c r="A147" s="153"/>
      <c r="B147" s="153"/>
      <c r="C147" s="153"/>
      <c r="D147" s="153"/>
      <c r="E147" s="73"/>
      <c r="H147" s="43"/>
      <c r="J147" s="79"/>
    </row>
    <row r="148" spans="1:10" s="1" customFormat="1" ht="15">
      <c r="A148" s="153"/>
      <c r="B148" s="153"/>
      <c r="C148" s="153"/>
      <c r="D148" s="153"/>
      <c r="E148" s="73"/>
      <c r="H148" s="43"/>
      <c r="J148" s="79"/>
    </row>
    <row r="149" spans="1:10" s="1" customFormat="1" ht="15">
      <c r="A149" s="153"/>
      <c r="B149" s="153"/>
      <c r="C149" s="153"/>
      <c r="D149" s="153"/>
      <c r="E149" s="73"/>
      <c r="H149" s="43"/>
      <c r="J149" s="79"/>
    </row>
    <row r="150" spans="1:10" s="1" customFormat="1" ht="15">
      <c r="A150" s="153"/>
      <c r="B150" s="153"/>
      <c r="C150" s="153"/>
      <c r="D150" s="153"/>
      <c r="E150" s="73"/>
      <c r="H150" s="43"/>
      <c r="J150" s="79"/>
    </row>
    <row r="151" spans="1:10" s="1" customFormat="1" ht="15">
      <c r="A151" s="153"/>
      <c r="B151" s="153"/>
      <c r="C151" s="153"/>
      <c r="D151" s="153"/>
      <c r="E151" s="73"/>
      <c r="H151" s="43"/>
      <c r="J151" s="79"/>
    </row>
    <row r="152" spans="1:10" s="1" customFormat="1" ht="15">
      <c r="A152" s="153"/>
      <c r="B152" s="153"/>
      <c r="C152" s="153"/>
      <c r="D152" s="153"/>
      <c r="E152" s="73"/>
      <c r="H152" s="43"/>
      <c r="J152" s="79"/>
    </row>
    <row r="153" spans="1:10" s="1" customFormat="1" ht="15">
      <c r="A153" s="153"/>
      <c r="B153" s="153"/>
      <c r="C153" s="153"/>
      <c r="D153" s="153"/>
      <c r="E153" s="73"/>
      <c r="H153" s="43"/>
      <c r="J153" s="79"/>
    </row>
    <row r="154" spans="1:10" s="1" customFormat="1" ht="15">
      <c r="A154" s="153"/>
      <c r="B154" s="153"/>
      <c r="C154" s="153"/>
      <c r="D154" s="153"/>
      <c r="E154" s="73"/>
      <c r="H154" s="43"/>
      <c r="J154" s="79"/>
    </row>
    <row r="155" spans="1:10" s="1" customFormat="1" ht="15">
      <c r="A155" s="153"/>
      <c r="B155" s="153"/>
      <c r="C155" s="153"/>
      <c r="D155" s="153"/>
      <c r="E155" s="73"/>
      <c r="H155" s="43"/>
      <c r="J155" s="79"/>
    </row>
    <row r="156" spans="1:10" s="1" customFormat="1" ht="15">
      <c r="A156" s="153"/>
      <c r="B156" s="153"/>
      <c r="C156" s="153"/>
      <c r="D156" s="153"/>
      <c r="E156" s="73"/>
      <c r="H156" s="43"/>
      <c r="J156" s="79"/>
    </row>
    <row r="157" spans="1:10" s="1" customFormat="1" ht="15">
      <c r="A157" s="153"/>
      <c r="B157" s="153"/>
      <c r="C157" s="153"/>
      <c r="D157" s="153"/>
      <c r="E157" s="73"/>
      <c r="H157" s="43"/>
      <c r="J157" s="79"/>
    </row>
    <row r="158" spans="1:10" s="1" customFormat="1" ht="15">
      <c r="A158" s="153"/>
      <c r="B158" s="153"/>
      <c r="C158" s="153"/>
      <c r="D158" s="153"/>
      <c r="E158" s="73"/>
      <c r="H158" s="43"/>
      <c r="J158" s="79"/>
    </row>
    <row r="159" spans="1:10" s="1" customFormat="1" ht="15">
      <c r="A159" s="153"/>
      <c r="B159" s="153"/>
      <c r="C159" s="153"/>
      <c r="D159" s="153"/>
      <c r="E159" s="73"/>
      <c r="H159" s="43"/>
      <c r="J159" s="79"/>
    </row>
    <row r="160" spans="1:10" s="1" customFormat="1" ht="15">
      <c r="A160" s="153"/>
      <c r="B160" s="153"/>
      <c r="C160" s="153"/>
      <c r="D160" s="153"/>
      <c r="E160" s="73"/>
      <c r="H160" s="43"/>
      <c r="J160" s="79"/>
    </row>
    <row r="161" spans="1:10" s="1" customFormat="1" ht="15">
      <c r="A161" s="153"/>
      <c r="B161" s="153"/>
      <c r="C161" s="153"/>
      <c r="D161" s="153"/>
      <c r="E161" s="73"/>
      <c r="H161" s="43"/>
      <c r="J161" s="79"/>
    </row>
    <row r="162" spans="1:10" s="1" customFormat="1" ht="15">
      <c r="A162" s="153"/>
      <c r="B162" s="153"/>
      <c r="C162" s="153"/>
      <c r="D162" s="153"/>
      <c r="E162" s="73"/>
      <c r="H162" s="43"/>
      <c r="J162" s="79"/>
    </row>
    <row r="163" spans="1:10" s="1" customFormat="1" ht="15">
      <c r="A163" s="153"/>
      <c r="B163" s="153"/>
      <c r="C163" s="153"/>
      <c r="D163" s="153"/>
      <c r="E163" s="73"/>
      <c r="H163" s="43"/>
      <c r="J163" s="79"/>
    </row>
    <row r="164" spans="1:10" s="1" customFormat="1" ht="15">
      <c r="A164" s="153"/>
      <c r="B164" s="153"/>
      <c r="C164" s="153"/>
      <c r="D164" s="153"/>
      <c r="E164" s="73"/>
      <c r="H164" s="43"/>
      <c r="J164" s="79"/>
    </row>
    <row r="165" spans="1:10" s="1" customFormat="1" ht="15">
      <c r="A165" s="153"/>
      <c r="B165" s="153"/>
      <c r="C165" s="153"/>
      <c r="D165" s="153"/>
      <c r="E165" s="73"/>
      <c r="H165" s="43"/>
      <c r="J165" s="79"/>
    </row>
    <row r="166" spans="1:10" s="1" customFormat="1" ht="15">
      <c r="A166" s="153"/>
      <c r="B166" s="153"/>
      <c r="C166" s="153"/>
      <c r="D166" s="153"/>
      <c r="E166" s="73"/>
      <c r="H166" s="43"/>
      <c r="J166" s="79"/>
    </row>
    <row r="167" spans="1:10" s="1" customFormat="1" ht="15">
      <c r="A167" s="153"/>
      <c r="B167" s="153"/>
      <c r="C167" s="153"/>
      <c r="D167" s="153"/>
      <c r="E167" s="73"/>
      <c r="H167" s="43"/>
      <c r="J167" s="79"/>
    </row>
    <row r="168" spans="1:10" s="1" customFormat="1" ht="15">
      <c r="A168" s="153"/>
      <c r="B168" s="153"/>
      <c r="C168" s="153"/>
      <c r="D168" s="153"/>
      <c r="E168" s="73"/>
      <c r="H168" s="43"/>
      <c r="J168" s="79"/>
    </row>
    <row r="169" spans="1:10" s="1" customFormat="1" ht="15">
      <c r="A169" s="153"/>
      <c r="B169" s="153"/>
      <c r="C169" s="153"/>
      <c r="D169" s="153"/>
      <c r="E169" s="73"/>
      <c r="H169" s="43"/>
      <c r="J169" s="79"/>
    </row>
    <row r="170" spans="1:10" s="1" customFormat="1" ht="15">
      <c r="A170" s="153"/>
      <c r="B170" s="153"/>
      <c r="C170" s="153"/>
      <c r="D170" s="153"/>
      <c r="E170" s="73"/>
      <c r="H170" s="43"/>
      <c r="J170" s="79"/>
    </row>
    <row r="171" spans="1:10" s="1" customFormat="1" ht="15">
      <c r="A171" s="153"/>
      <c r="B171" s="153"/>
      <c r="C171" s="153"/>
      <c r="D171" s="153"/>
      <c r="E171" s="73"/>
      <c r="H171" s="43"/>
      <c r="J171" s="79"/>
    </row>
    <row r="172" spans="1:10" s="1" customFormat="1" ht="15">
      <c r="A172" s="153"/>
      <c r="B172" s="153"/>
      <c r="C172" s="153"/>
      <c r="D172" s="153"/>
      <c r="E172" s="73"/>
      <c r="H172" s="43"/>
      <c r="J172" s="79"/>
    </row>
    <row r="173" spans="1:10" s="1" customFormat="1" ht="15">
      <c r="A173" s="153"/>
      <c r="B173" s="153"/>
      <c r="C173" s="153"/>
      <c r="D173" s="153"/>
      <c r="E173" s="73"/>
      <c r="H173" s="43"/>
      <c r="J173" s="79"/>
    </row>
    <row r="174" spans="1:10" s="1" customFormat="1" ht="15">
      <c r="A174" s="153"/>
      <c r="B174" s="153"/>
      <c r="C174" s="153"/>
      <c r="D174" s="153"/>
      <c r="E174" s="73"/>
      <c r="H174" s="43"/>
      <c r="J174" s="79"/>
    </row>
    <row r="175" spans="1:10" s="1" customFormat="1" ht="15">
      <c r="A175" s="153"/>
      <c r="B175" s="153"/>
      <c r="C175" s="153"/>
      <c r="D175" s="153"/>
      <c r="E175" s="73"/>
      <c r="H175" s="43"/>
      <c r="J175" s="79"/>
    </row>
    <row r="176" spans="1:10" s="1" customFormat="1" ht="15">
      <c r="A176" s="153"/>
      <c r="B176" s="153"/>
      <c r="C176" s="153"/>
      <c r="D176" s="153"/>
      <c r="E176" s="73"/>
      <c r="H176" s="43"/>
      <c r="J176" s="79"/>
    </row>
    <row r="177" spans="1:10" s="1" customFormat="1" ht="15">
      <c r="A177" s="153"/>
      <c r="B177" s="153"/>
      <c r="C177" s="153"/>
      <c r="D177" s="153"/>
      <c r="E177" s="73"/>
      <c r="H177" s="43"/>
      <c r="J177" s="79"/>
    </row>
    <row r="178" spans="1:10" s="1" customFormat="1" ht="15">
      <c r="A178" s="153"/>
      <c r="B178" s="153"/>
      <c r="C178" s="153"/>
      <c r="D178" s="153"/>
      <c r="E178" s="73"/>
      <c r="H178" s="43"/>
      <c r="J178" s="79"/>
    </row>
    <row r="179" spans="1:10" s="1" customFormat="1" ht="15">
      <c r="A179" s="153"/>
      <c r="B179" s="153"/>
      <c r="C179" s="153"/>
      <c r="D179" s="153"/>
      <c r="E179" s="73"/>
      <c r="H179" s="43"/>
      <c r="J179" s="79"/>
    </row>
    <row r="180" spans="1:10" s="1" customFormat="1" ht="15">
      <c r="A180" s="153"/>
      <c r="B180" s="153"/>
      <c r="C180" s="153"/>
      <c r="D180" s="153"/>
      <c r="E180" s="73"/>
      <c r="H180" s="43"/>
      <c r="J180" s="79"/>
    </row>
    <row r="181" spans="1:10" s="1" customFormat="1" ht="15">
      <c r="A181" s="153"/>
      <c r="B181" s="153"/>
      <c r="C181" s="153"/>
      <c r="D181" s="153"/>
      <c r="E181" s="73"/>
      <c r="H181" s="43"/>
      <c r="J181" s="79"/>
    </row>
    <row r="182" spans="1:10" s="1" customFormat="1" ht="15">
      <c r="A182" s="43"/>
      <c r="B182" s="43"/>
      <c r="C182" s="43"/>
      <c r="D182" s="43"/>
      <c r="E182" s="73"/>
      <c r="H182" s="43"/>
      <c r="J182" s="79"/>
    </row>
    <row r="183" spans="1:10" s="1" customFormat="1" ht="15">
      <c r="A183" s="43"/>
      <c r="B183" s="43"/>
      <c r="C183" s="43"/>
      <c r="D183" s="43"/>
      <c r="E183" s="73"/>
      <c r="H183" s="43"/>
      <c r="J183" s="79"/>
    </row>
    <row r="184" spans="1:10" s="1" customFormat="1" ht="15">
      <c r="A184" s="43"/>
      <c r="B184" s="43"/>
      <c r="C184" s="43"/>
      <c r="D184" s="43"/>
      <c r="E184" s="73"/>
      <c r="H184" s="43"/>
      <c r="J184" s="79"/>
    </row>
    <row r="185" spans="1:10" s="1" customFormat="1" ht="15">
      <c r="A185" s="43"/>
      <c r="B185" s="43"/>
      <c r="C185" s="43"/>
      <c r="D185" s="43"/>
      <c r="E185" s="73"/>
      <c r="H185" s="43"/>
      <c r="J185" s="79"/>
    </row>
    <row r="186" spans="1:10" s="1" customFormat="1" ht="15">
      <c r="A186" s="43"/>
      <c r="B186" s="43"/>
      <c r="C186" s="43"/>
      <c r="D186" s="43"/>
      <c r="E186" s="73"/>
      <c r="H186" s="43"/>
      <c r="J186" s="79"/>
    </row>
    <row r="187" spans="1:10" s="1" customFormat="1" ht="15">
      <c r="A187" s="43"/>
      <c r="B187" s="43"/>
      <c r="C187" s="43"/>
      <c r="D187" s="43"/>
      <c r="E187" s="73"/>
      <c r="H187" s="43"/>
      <c r="J187" s="79"/>
    </row>
    <row r="188" spans="1:10" s="1" customFormat="1" ht="15">
      <c r="A188" s="43"/>
      <c r="B188" s="43"/>
      <c r="C188" s="43"/>
      <c r="D188" s="43"/>
      <c r="E188" s="73"/>
      <c r="H188" s="43"/>
      <c r="J188" s="79"/>
    </row>
    <row r="189" spans="1:10" s="1" customFormat="1" ht="15">
      <c r="A189" s="43"/>
      <c r="B189" s="43"/>
      <c r="C189" s="43"/>
      <c r="D189" s="43"/>
      <c r="E189" s="73"/>
      <c r="H189" s="43"/>
      <c r="J189" s="79"/>
    </row>
    <row r="190" spans="1:10" s="1" customFormat="1" ht="15">
      <c r="A190" s="43"/>
      <c r="B190" s="43"/>
      <c r="C190" s="43"/>
      <c r="D190" s="43"/>
      <c r="E190" s="73"/>
      <c r="H190" s="43"/>
      <c r="J190" s="79"/>
    </row>
    <row r="191" spans="1:10" s="1" customFormat="1" ht="15">
      <c r="A191" s="43"/>
      <c r="B191" s="43"/>
      <c r="C191" s="43"/>
      <c r="D191" s="43"/>
      <c r="E191" s="73"/>
      <c r="H191" s="43"/>
      <c r="J191" s="79"/>
    </row>
    <row r="192" spans="1:10" s="1" customFormat="1" ht="15">
      <c r="A192" s="43"/>
      <c r="B192" s="43"/>
      <c r="C192" s="43"/>
      <c r="D192" s="43"/>
      <c r="E192" s="73"/>
      <c r="H192" s="43"/>
      <c r="J192" s="79"/>
    </row>
    <row r="193" spans="1:10" s="1" customFormat="1" ht="15">
      <c r="A193" s="43"/>
      <c r="B193" s="43"/>
      <c r="C193" s="43"/>
      <c r="D193" s="43"/>
      <c r="E193" s="73"/>
      <c r="H193" s="43"/>
      <c r="J193" s="79"/>
    </row>
    <row r="194" spans="1:10" s="1" customFormat="1" ht="15">
      <c r="A194" s="43"/>
      <c r="B194" s="43"/>
      <c r="C194" s="43"/>
      <c r="D194" s="43"/>
      <c r="E194" s="73"/>
      <c r="H194" s="43"/>
      <c r="J194" s="79"/>
    </row>
    <row r="195" spans="1:10" s="1" customFormat="1" ht="15">
      <c r="A195" s="43"/>
      <c r="B195" s="43"/>
      <c r="C195" s="43"/>
      <c r="D195" s="43"/>
      <c r="E195" s="73"/>
      <c r="H195" s="43"/>
      <c r="J195" s="79"/>
    </row>
    <row r="196" spans="1:10" s="1" customFormat="1" ht="15">
      <c r="A196" s="43"/>
      <c r="B196" s="43"/>
      <c r="C196" s="43"/>
      <c r="D196" s="43"/>
      <c r="E196" s="73"/>
      <c r="H196" s="43"/>
      <c r="J196" s="79"/>
    </row>
    <row r="197" spans="1:10" s="1" customFormat="1" ht="15">
      <c r="A197" s="43"/>
      <c r="B197" s="43"/>
      <c r="C197" s="43"/>
      <c r="D197" s="43"/>
      <c r="E197" s="73"/>
      <c r="H197" s="43"/>
      <c r="J197" s="79"/>
    </row>
    <row r="198" spans="1:10" s="1" customFormat="1" ht="15">
      <c r="A198" s="43"/>
      <c r="B198" s="43"/>
      <c r="C198" s="43"/>
      <c r="D198" s="43"/>
      <c r="E198" s="73"/>
      <c r="H198" s="43"/>
      <c r="J198" s="79"/>
    </row>
    <row r="199" spans="1:10" s="1" customFormat="1" ht="15">
      <c r="A199" s="43"/>
      <c r="B199" s="43"/>
      <c r="C199" s="43"/>
      <c r="D199" s="43"/>
      <c r="E199" s="73"/>
      <c r="H199" s="43"/>
      <c r="J199" s="79"/>
    </row>
    <row r="200" spans="1:10" s="1" customFormat="1" ht="15">
      <c r="A200" s="43"/>
      <c r="B200" s="43"/>
      <c r="C200" s="43"/>
      <c r="D200" s="43"/>
      <c r="E200" s="73"/>
      <c r="H200" s="43"/>
      <c r="J200" s="79"/>
    </row>
    <row r="201" spans="1:10" s="1" customFormat="1" ht="15">
      <c r="A201" s="43"/>
      <c r="B201" s="43"/>
      <c r="C201" s="43"/>
      <c r="D201" s="43"/>
      <c r="E201" s="73"/>
      <c r="H201" s="43"/>
      <c r="J201" s="79"/>
    </row>
    <row r="202" spans="1:10" s="1" customFormat="1" ht="15">
      <c r="A202" s="43"/>
      <c r="B202" s="43"/>
      <c r="C202" s="43"/>
      <c r="D202" s="43"/>
      <c r="E202" s="73"/>
      <c r="H202" s="43"/>
      <c r="J202" s="79"/>
    </row>
  </sheetData>
  <sheetProtection formatCells="0" formatColumns="0" formatRows="0" insertColumns="0" insertRows="0" insertHyperlinks="0" deleteColumns="0" deleteRows="0" sort="0" autoFilter="0" pivotTables="0"/>
  <mergeCells count="2">
    <mergeCell ref="A1:D1"/>
    <mergeCell ref="B2:C2"/>
  </mergeCells>
  <dataValidations count="1">
    <dataValidation type="list" allowBlank="1" showInputMessage="1" showErrorMessage="1" promptTitle="Počet hráčů" prompt="Vyber počet hráčů" sqref="M3">
      <formula1>$M$3:$M$4</formula1>
    </dataValidation>
  </dataValidations>
  <printOptions horizontalCentered="1"/>
  <pageMargins left="0.5905511811023623" right="0.5905511811023623" top="0" bottom="0.5905511811023623"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List3">
    <tabColor indexed="41"/>
  </sheetPr>
  <dimension ref="A1:BE227"/>
  <sheetViews>
    <sheetView showGridLines="0" showRowColHeaders="0" view="pageBreakPreview" zoomScaleNormal="75" zoomScaleSheetLayoutView="100" zoomScalePageLayoutView="0" workbookViewId="0" topLeftCell="A1">
      <selection activeCell="H41" sqref="H41:L41"/>
    </sheetView>
  </sheetViews>
  <sheetFormatPr defaultColWidth="8.75390625" defaultRowHeight="12" customHeight="1"/>
  <cols>
    <col min="1" max="1" width="5.75390625" style="269" customWidth="1"/>
    <col min="2" max="2" width="22.25390625" style="269" customWidth="1"/>
    <col min="3" max="24" width="3.25390625" style="269" customWidth="1"/>
    <col min="25" max="25" width="6.00390625" style="269" customWidth="1"/>
    <col min="26" max="26" width="7.25390625" style="269" customWidth="1"/>
    <col min="27" max="27" width="4.75390625" style="272" customWidth="1"/>
    <col min="28" max="28" width="5.125" style="269" customWidth="1"/>
    <col min="29" max="29" width="10.125" style="269" customWidth="1"/>
    <col min="30" max="30" width="5.375" style="269" customWidth="1"/>
    <col min="31" max="31" width="8.00390625" style="269" customWidth="1"/>
    <col min="32" max="32" width="8.25390625" style="269" customWidth="1"/>
    <col min="33" max="33" width="4.875" style="269" customWidth="1"/>
    <col min="34" max="34" width="10.00390625" style="271" customWidth="1"/>
    <col min="35" max="35" width="5.75390625" style="269" hidden="1" customWidth="1"/>
    <col min="36" max="36" width="3.625" style="269" hidden="1" customWidth="1"/>
    <col min="37" max="37" width="4.00390625" style="269" hidden="1" customWidth="1"/>
    <col min="38" max="38" width="4.875" style="269" hidden="1" customWidth="1"/>
    <col min="39" max="39" width="5.125" style="269" hidden="1" customWidth="1"/>
    <col min="40" max="40" width="6.625" style="269" customWidth="1"/>
    <col min="41" max="43" width="7.75390625" style="269" customWidth="1"/>
    <col min="44" max="44" width="4.25390625" style="270" customWidth="1"/>
    <col min="45" max="45" width="4.25390625" style="269" customWidth="1"/>
    <col min="46" max="48" width="7.75390625" style="269" customWidth="1"/>
    <col min="49" max="49" width="1.00390625" style="269" customWidth="1"/>
    <col min="50" max="52" width="7.75390625" style="269" customWidth="1"/>
    <col min="53" max="54" width="4.25390625" style="269" customWidth="1"/>
    <col min="55" max="60" width="7.75390625" style="269" customWidth="1"/>
    <col min="61" max="62" width="4.25390625" style="269" customWidth="1"/>
    <col min="63" max="65" width="7.75390625" style="269" customWidth="1"/>
    <col min="66" max="66" width="1.00390625" style="269" customWidth="1"/>
    <col min="67" max="69" width="7.75390625" style="269" customWidth="1"/>
    <col min="70" max="71" width="4.25390625" style="269" customWidth="1"/>
    <col min="72" max="77" width="7.75390625" style="269" customWidth="1"/>
    <col min="78" max="79" width="4.25390625" style="269" customWidth="1"/>
    <col min="80" max="82" width="7.75390625" style="269" customWidth="1"/>
    <col min="83" max="83" width="1.00390625" style="269" customWidth="1"/>
    <col min="84" max="86" width="7.75390625" style="269" customWidth="1"/>
    <col min="87" max="88" width="4.25390625" style="269" customWidth="1"/>
    <col min="89" max="91" width="7.75390625" style="269" customWidth="1"/>
    <col min="92" max="16384" width="8.75390625" style="269" customWidth="1"/>
  </cols>
  <sheetData>
    <row r="1" spans="1:57" s="5" customFormat="1" ht="19.5" customHeight="1">
      <c r="A1" s="258" t="s">
        <v>218</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318"/>
      <c r="AB1" s="3"/>
      <c r="AC1" s="2"/>
      <c r="AD1" s="3"/>
      <c r="AE1" s="3"/>
      <c r="AF1" s="3"/>
      <c r="AG1" s="3"/>
      <c r="AH1" s="317"/>
      <c r="AI1" s="3"/>
      <c r="AJ1" s="3"/>
      <c r="AK1" s="3"/>
      <c r="AL1" s="3"/>
      <c r="AM1" s="3"/>
      <c r="AW1" s="2"/>
      <c r="AX1" s="2"/>
      <c r="AY1" s="2"/>
      <c r="AZ1" s="2"/>
      <c r="BA1" s="2"/>
      <c r="BB1" s="2"/>
      <c r="BC1" s="2"/>
      <c r="BD1" s="2"/>
      <c r="BE1" s="2"/>
    </row>
    <row r="2" spans="1:57" s="5" customFormat="1" ht="20.25" customHeight="1">
      <c r="A2" s="33"/>
      <c r="B2" s="33"/>
      <c r="C2" s="33"/>
      <c r="F2" s="34"/>
      <c r="I2" s="34" t="s">
        <v>237</v>
      </c>
      <c r="K2" s="34"/>
      <c r="N2" s="34"/>
      <c r="O2" s="34"/>
      <c r="P2" s="34"/>
      <c r="R2" s="32"/>
      <c r="S2" s="2"/>
      <c r="T2" s="2"/>
      <c r="U2" s="2"/>
      <c r="V2" s="2"/>
      <c r="W2" s="259" t="s">
        <v>68</v>
      </c>
      <c r="X2" s="260"/>
      <c r="Y2" s="260"/>
      <c r="Z2" s="260"/>
      <c r="AA2" s="316"/>
      <c r="AB2" s="315"/>
      <c r="AC2" s="180"/>
      <c r="AD2" s="313"/>
      <c r="AE2" s="313"/>
      <c r="AF2" s="313"/>
      <c r="AG2" s="313"/>
      <c r="AH2" s="314"/>
      <c r="AI2" s="313"/>
      <c r="AJ2" s="313"/>
      <c r="AK2" s="313"/>
      <c r="AL2" s="313"/>
      <c r="AM2" s="313"/>
      <c r="AW2" s="2"/>
      <c r="AX2" s="2"/>
      <c r="AY2" s="2"/>
      <c r="AZ2" s="2"/>
      <c r="BA2" s="2"/>
      <c r="BB2" s="2"/>
      <c r="BC2" s="2"/>
      <c r="BD2" s="2"/>
      <c r="BE2" s="2"/>
    </row>
    <row r="3" spans="1:57" s="5" customFormat="1" ht="15" customHeight="1">
      <c r="A3" s="2"/>
      <c r="B3" s="6"/>
      <c r="C3" s="2"/>
      <c r="D3" s="2"/>
      <c r="E3" s="2"/>
      <c r="F3" s="2"/>
      <c r="G3" s="2"/>
      <c r="H3" s="2"/>
      <c r="I3" s="2"/>
      <c r="J3" s="2"/>
      <c r="K3" s="2"/>
      <c r="L3" s="2"/>
      <c r="M3" s="2"/>
      <c r="N3" s="2"/>
      <c r="O3" s="2"/>
      <c r="P3" s="2"/>
      <c r="Q3" s="2"/>
      <c r="R3" s="2"/>
      <c r="S3" s="2"/>
      <c r="T3" s="2"/>
      <c r="U3" s="2"/>
      <c r="V3" s="2"/>
      <c r="W3" s="2"/>
      <c r="X3" s="2"/>
      <c r="Y3" s="261"/>
      <c r="Z3" s="261"/>
      <c r="AA3" s="312"/>
      <c r="AB3" s="309"/>
      <c r="AC3" s="311"/>
      <c r="AD3" s="309"/>
      <c r="AE3" s="309"/>
      <c r="AF3" s="309"/>
      <c r="AG3" s="309"/>
      <c r="AH3" s="310"/>
      <c r="AI3" s="309"/>
      <c r="AJ3" s="309"/>
      <c r="AK3" s="309"/>
      <c r="AL3" s="309"/>
      <c r="AM3" s="309"/>
      <c r="AW3" s="2"/>
      <c r="AX3" s="2"/>
      <c r="AY3" s="2"/>
      <c r="AZ3" s="2"/>
      <c r="BA3" s="2"/>
      <c r="BB3" s="2"/>
      <c r="BC3" s="2"/>
      <c r="BD3" s="2"/>
      <c r="BE3" s="2"/>
    </row>
    <row r="4" spans="1:57" ht="15" customHeight="1" thickBot="1">
      <c r="A4" s="7" t="s">
        <v>24</v>
      </c>
      <c r="B4" s="8"/>
      <c r="C4" s="8"/>
      <c r="D4" s="8"/>
      <c r="E4" s="8"/>
      <c r="F4" s="8"/>
      <c r="G4" s="8"/>
      <c r="H4" s="8"/>
      <c r="I4" s="8"/>
      <c r="J4" s="8"/>
      <c r="K4" s="8"/>
      <c r="L4" s="8"/>
      <c r="M4" s="8"/>
      <c r="N4" s="8"/>
      <c r="O4" s="8"/>
      <c r="P4" s="8"/>
      <c r="Q4" s="8"/>
      <c r="R4" s="8"/>
      <c r="S4" s="8"/>
      <c r="T4" s="8"/>
      <c r="U4" s="8"/>
      <c r="V4" s="8"/>
      <c r="W4" s="8"/>
      <c r="X4" s="8"/>
      <c r="Y4" s="8"/>
      <c r="Z4" s="8"/>
      <c r="AA4" s="308"/>
      <c r="AB4" s="278"/>
      <c r="AC4" s="278"/>
      <c r="AD4" s="277"/>
      <c r="AE4" s="277"/>
      <c r="AW4" s="2"/>
      <c r="AX4" s="2"/>
      <c r="AY4" s="2"/>
      <c r="AZ4" s="2"/>
      <c r="BA4" s="2"/>
      <c r="BB4" s="2"/>
      <c r="BC4" s="2"/>
      <c r="BD4" s="2"/>
      <c r="BE4" s="2"/>
    </row>
    <row r="5" spans="1:57" ht="13.5" customHeight="1" thickBot="1">
      <c r="A5" s="44" t="s">
        <v>13</v>
      </c>
      <c r="B5" s="45" t="s">
        <v>6</v>
      </c>
      <c r="C5" s="239">
        <v>1</v>
      </c>
      <c r="D5" s="240"/>
      <c r="E5" s="240"/>
      <c r="F5" s="240"/>
      <c r="G5" s="240"/>
      <c r="H5" s="241">
        <v>17</v>
      </c>
      <c r="I5" s="240"/>
      <c r="J5" s="240"/>
      <c r="K5" s="240"/>
      <c r="L5" s="240"/>
      <c r="M5" s="241">
        <v>32</v>
      </c>
      <c r="N5" s="240"/>
      <c r="O5" s="240"/>
      <c r="P5" s="240"/>
      <c r="Q5" s="240"/>
      <c r="R5" s="241" t="s">
        <v>29</v>
      </c>
      <c r="S5" s="240"/>
      <c r="T5" s="240"/>
      <c r="U5" s="240"/>
      <c r="V5" s="240"/>
      <c r="W5" s="242" t="s">
        <v>8</v>
      </c>
      <c r="X5" s="243"/>
      <c r="Y5" s="46" t="s">
        <v>5</v>
      </c>
      <c r="Z5" s="47" t="s">
        <v>3</v>
      </c>
      <c r="AA5" s="300"/>
      <c r="AB5" s="276"/>
      <c r="AC5" s="275"/>
      <c r="AD5" s="273"/>
      <c r="AE5" s="275"/>
      <c r="AF5" s="274"/>
      <c r="AG5" s="273"/>
      <c r="AH5" s="274"/>
      <c r="AI5" s="273"/>
      <c r="AJ5" s="273"/>
      <c r="AK5" s="273"/>
      <c r="AL5" s="273"/>
      <c r="AM5" s="273"/>
      <c r="AW5" s="2"/>
      <c r="AX5" s="2"/>
      <c r="AY5" s="2"/>
      <c r="AZ5" s="2"/>
      <c r="BA5" s="2"/>
      <c r="BB5" s="2"/>
      <c r="BC5" s="2"/>
      <c r="BD5" s="2"/>
      <c r="BE5" s="2"/>
    </row>
    <row r="6" spans="1:57" ht="13.5" customHeight="1" thickTop="1">
      <c r="A6" s="251">
        <v>1</v>
      </c>
      <c r="B6" s="9" t="s">
        <v>90</v>
      </c>
      <c r="C6" s="214" t="s">
        <v>159</v>
      </c>
      <c r="D6" s="215"/>
      <c r="E6" s="215"/>
      <c r="F6" s="215"/>
      <c r="G6" s="215"/>
      <c r="H6" s="247" t="s">
        <v>121</v>
      </c>
      <c r="I6" s="248"/>
      <c r="J6" s="248"/>
      <c r="K6" s="248"/>
      <c r="L6" s="249"/>
      <c r="M6" s="247" t="s">
        <v>106</v>
      </c>
      <c r="N6" s="248"/>
      <c r="O6" s="248"/>
      <c r="P6" s="248"/>
      <c r="Q6" s="249"/>
      <c r="R6" s="247" t="s">
        <v>29</v>
      </c>
      <c r="S6" s="248"/>
      <c r="T6" s="248"/>
      <c r="U6" s="248"/>
      <c r="V6" s="249"/>
      <c r="W6" s="233" t="s">
        <v>139</v>
      </c>
      <c r="X6" s="234"/>
      <c r="Y6" s="235">
        <v>4</v>
      </c>
      <c r="Z6" s="237">
        <v>1</v>
      </c>
      <c r="AA6" s="300"/>
      <c r="AB6" s="276"/>
      <c r="AC6" s="275"/>
      <c r="AD6" s="273"/>
      <c r="AE6" s="275"/>
      <c r="AF6" s="274"/>
      <c r="AG6" s="273"/>
      <c r="AH6" s="274"/>
      <c r="AI6" s="273"/>
      <c r="AJ6" s="273"/>
      <c r="AK6" s="273"/>
      <c r="AL6" s="273"/>
      <c r="AM6" s="273"/>
      <c r="AN6" s="5"/>
      <c r="AO6" s="307"/>
      <c r="AP6" s="307"/>
      <c r="AQ6" s="307"/>
      <c r="AR6" s="307"/>
      <c r="AS6" s="307"/>
      <c r="AT6" s="307"/>
      <c r="AU6" s="307"/>
      <c r="AV6" s="2"/>
      <c r="AW6" s="2"/>
      <c r="AX6" s="2"/>
      <c r="AY6" s="2"/>
      <c r="AZ6" s="2"/>
      <c r="BA6" s="2"/>
      <c r="BB6" s="2"/>
      <c r="BC6" s="2"/>
      <c r="BD6" s="2"/>
      <c r="BE6" s="2"/>
    </row>
    <row r="7" spans="1:57" ht="13.5" customHeight="1">
      <c r="A7" s="250"/>
      <c r="B7" s="11" t="s">
        <v>216</v>
      </c>
      <c r="C7" s="254" t="s">
        <v>222</v>
      </c>
      <c r="D7" s="255"/>
      <c r="E7" s="255"/>
      <c r="F7" s="255"/>
      <c r="G7" s="255"/>
      <c r="H7" s="14" t="s">
        <v>130</v>
      </c>
      <c r="I7" s="15" t="s">
        <v>131</v>
      </c>
      <c r="J7" s="15" t="s">
        <v>133</v>
      </c>
      <c r="K7" s="15" t="s">
        <v>111</v>
      </c>
      <c r="L7" s="15" t="s">
        <v>29</v>
      </c>
      <c r="M7" s="14" t="s">
        <v>146</v>
      </c>
      <c r="N7" s="15" t="s">
        <v>125</v>
      </c>
      <c r="O7" s="15" t="s">
        <v>131</v>
      </c>
      <c r="P7" s="15" t="s">
        <v>29</v>
      </c>
      <c r="Q7" s="130" t="s">
        <v>29</v>
      </c>
      <c r="R7" s="14" t="s">
        <v>29</v>
      </c>
      <c r="S7" s="15" t="s">
        <v>29</v>
      </c>
      <c r="T7" s="15" t="s">
        <v>29</v>
      </c>
      <c r="U7" s="15" t="s">
        <v>29</v>
      </c>
      <c r="V7" s="130" t="s">
        <v>29</v>
      </c>
      <c r="W7" s="231"/>
      <c r="X7" s="232"/>
      <c r="Y7" s="236"/>
      <c r="Z7" s="224"/>
      <c r="AA7" s="300"/>
      <c r="AB7" s="276"/>
      <c r="AC7" s="275"/>
      <c r="AD7" s="273"/>
      <c r="AE7" s="275"/>
      <c r="AF7" s="274"/>
      <c r="AG7" s="273"/>
      <c r="AH7" s="274"/>
      <c r="AI7" s="273"/>
      <c r="AJ7" s="273"/>
      <c r="AK7" s="273"/>
      <c r="AL7" s="273"/>
      <c r="AM7" s="273"/>
      <c r="AN7" s="306"/>
      <c r="AO7" s="306"/>
      <c r="AP7" s="306"/>
      <c r="AQ7" s="306"/>
      <c r="AR7" s="306"/>
      <c r="AS7" s="306"/>
      <c r="AT7" s="306"/>
      <c r="AU7" s="306"/>
      <c r="AV7" s="5"/>
      <c r="AW7" s="2"/>
      <c r="AX7" s="2"/>
      <c r="AY7" s="2"/>
      <c r="AZ7" s="2"/>
      <c r="BA7" s="2"/>
      <c r="BB7" s="2"/>
      <c r="BC7" s="2"/>
      <c r="BD7" s="2"/>
      <c r="BE7" s="2"/>
    </row>
    <row r="8" spans="1:57" ht="13.5" customHeight="1">
      <c r="A8" s="206">
        <v>17</v>
      </c>
      <c r="B8" s="12" t="s">
        <v>193</v>
      </c>
      <c r="C8" s="228" t="s">
        <v>114</v>
      </c>
      <c r="D8" s="212"/>
      <c r="E8" s="212"/>
      <c r="F8" s="212"/>
      <c r="G8" s="213"/>
      <c r="H8" s="214" t="s">
        <v>159</v>
      </c>
      <c r="I8" s="215"/>
      <c r="J8" s="215"/>
      <c r="K8" s="215"/>
      <c r="L8" s="215"/>
      <c r="M8" s="229" t="s">
        <v>106</v>
      </c>
      <c r="N8" s="209"/>
      <c r="O8" s="209"/>
      <c r="P8" s="209"/>
      <c r="Q8" s="210"/>
      <c r="R8" s="211" t="s">
        <v>29</v>
      </c>
      <c r="S8" s="212"/>
      <c r="T8" s="212"/>
      <c r="U8" s="212"/>
      <c r="V8" s="230"/>
      <c r="W8" s="216" t="s">
        <v>224</v>
      </c>
      <c r="X8" s="217"/>
      <c r="Y8" s="220">
        <v>3</v>
      </c>
      <c r="Z8" s="202">
        <v>2</v>
      </c>
      <c r="AA8" s="300"/>
      <c r="AB8" s="276"/>
      <c r="AC8" s="275"/>
      <c r="AD8" s="273"/>
      <c r="AE8" s="275"/>
      <c r="AF8" s="274"/>
      <c r="AG8" s="273"/>
      <c r="AH8" s="274"/>
      <c r="AI8" s="273"/>
      <c r="AJ8" s="273"/>
      <c r="AK8" s="273"/>
      <c r="AL8" s="273"/>
      <c r="AM8" s="273"/>
      <c r="AN8" s="2"/>
      <c r="AO8" s="305"/>
      <c r="AP8" s="304"/>
      <c r="AQ8" s="301"/>
      <c r="AR8" s="303"/>
      <c r="AS8" s="302"/>
      <c r="AT8" s="302"/>
      <c r="AU8" s="301"/>
      <c r="AV8" s="5"/>
      <c r="AW8" s="2"/>
      <c r="AX8" s="2"/>
      <c r="AY8" s="2"/>
      <c r="AZ8" s="2"/>
      <c r="BA8" s="2"/>
      <c r="BB8" s="2"/>
      <c r="BC8" s="2"/>
      <c r="BD8" s="2"/>
      <c r="BE8" s="2"/>
    </row>
    <row r="9" spans="1:57" ht="13.5" customHeight="1">
      <c r="A9" s="206"/>
      <c r="B9" s="11" t="s">
        <v>198</v>
      </c>
      <c r="C9" s="77" t="s">
        <v>133</v>
      </c>
      <c r="D9" s="15" t="s">
        <v>134</v>
      </c>
      <c r="E9" s="15" t="s">
        <v>130</v>
      </c>
      <c r="F9" s="15" t="s">
        <v>123</v>
      </c>
      <c r="G9" s="130" t="s">
        <v>29</v>
      </c>
      <c r="H9" s="204" t="s">
        <v>222</v>
      </c>
      <c r="I9" s="205"/>
      <c r="J9" s="205"/>
      <c r="K9" s="205"/>
      <c r="L9" s="225"/>
      <c r="M9" s="14" t="s">
        <v>147</v>
      </c>
      <c r="N9" s="15" t="s">
        <v>111</v>
      </c>
      <c r="O9" s="15" t="s">
        <v>108</v>
      </c>
      <c r="P9" s="15" t="s">
        <v>29</v>
      </c>
      <c r="Q9" s="130" t="s">
        <v>29</v>
      </c>
      <c r="R9" s="14" t="s">
        <v>29</v>
      </c>
      <c r="S9" s="15" t="s">
        <v>29</v>
      </c>
      <c r="T9" s="15" t="s">
        <v>29</v>
      </c>
      <c r="U9" s="15" t="s">
        <v>29</v>
      </c>
      <c r="V9" s="15" t="s">
        <v>29</v>
      </c>
      <c r="W9" s="231"/>
      <c r="X9" s="232"/>
      <c r="Y9" s="223"/>
      <c r="Z9" s="224"/>
      <c r="AA9" s="300"/>
      <c r="AB9" s="276"/>
      <c r="AC9" s="275"/>
      <c r="AD9" s="273"/>
      <c r="AE9" s="275"/>
      <c r="AF9" s="274"/>
      <c r="AG9" s="273"/>
      <c r="AH9" s="274"/>
      <c r="AI9" s="273"/>
      <c r="AJ9" s="273"/>
      <c r="AK9" s="273"/>
      <c r="AL9" s="273"/>
      <c r="AM9" s="273"/>
      <c r="AN9" s="2"/>
      <c r="AO9" s="292"/>
      <c r="AP9" s="291"/>
      <c r="AQ9" s="289"/>
      <c r="AR9" s="289"/>
      <c r="AS9" s="290"/>
      <c r="AT9" s="290"/>
      <c r="AU9" s="289"/>
      <c r="AV9" s="5"/>
      <c r="AW9" s="2"/>
      <c r="AX9" s="2"/>
      <c r="AY9" s="2"/>
      <c r="AZ9" s="2"/>
      <c r="BA9" s="2"/>
      <c r="BB9" s="2"/>
      <c r="BC9" s="2"/>
      <c r="BD9" s="2"/>
      <c r="BE9" s="2"/>
    </row>
    <row r="10" spans="1:57" ht="13.5" customHeight="1">
      <c r="A10" s="206">
        <v>32</v>
      </c>
      <c r="B10" s="12" t="s">
        <v>80</v>
      </c>
      <c r="C10" s="228" t="s">
        <v>113</v>
      </c>
      <c r="D10" s="212"/>
      <c r="E10" s="212"/>
      <c r="F10" s="212"/>
      <c r="G10" s="213"/>
      <c r="H10" s="229" t="s">
        <v>113</v>
      </c>
      <c r="I10" s="209"/>
      <c r="J10" s="209"/>
      <c r="K10" s="209"/>
      <c r="L10" s="210"/>
      <c r="M10" s="214" t="s">
        <v>159</v>
      </c>
      <c r="N10" s="215"/>
      <c r="O10" s="215"/>
      <c r="P10" s="215"/>
      <c r="Q10" s="215"/>
      <c r="R10" s="211" t="s">
        <v>29</v>
      </c>
      <c r="S10" s="212"/>
      <c r="T10" s="212"/>
      <c r="U10" s="212"/>
      <c r="V10" s="230"/>
      <c r="W10" s="216" t="s">
        <v>135</v>
      </c>
      <c r="X10" s="217"/>
      <c r="Y10" s="220">
        <v>2</v>
      </c>
      <c r="Z10" s="202">
        <v>3</v>
      </c>
      <c r="AA10" s="300"/>
      <c r="AB10" s="276"/>
      <c r="AC10" s="275"/>
      <c r="AD10" s="273"/>
      <c r="AE10" s="275"/>
      <c r="AF10" s="274"/>
      <c r="AG10" s="273"/>
      <c r="AH10" s="274"/>
      <c r="AI10" s="273"/>
      <c r="AJ10" s="273"/>
      <c r="AK10" s="273"/>
      <c r="AL10" s="273"/>
      <c r="AM10" s="273"/>
      <c r="AN10" s="2"/>
      <c r="AO10" s="292"/>
      <c r="AP10" s="291"/>
      <c r="AQ10" s="289"/>
      <c r="AR10" s="289"/>
      <c r="AS10" s="290"/>
      <c r="AT10" s="290"/>
      <c r="AU10" s="289"/>
      <c r="AV10" s="5"/>
      <c r="AW10" s="2"/>
      <c r="AX10" s="2"/>
      <c r="AY10" s="2"/>
      <c r="AZ10" s="2"/>
      <c r="BA10" s="2"/>
      <c r="BB10" s="2"/>
      <c r="BC10" s="2"/>
      <c r="BD10" s="2"/>
      <c r="BE10" s="2"/>
    </row>
    <row r="11" spans="1:57" ht="13.5" customHeight="1">
      <c r="A11" s="206"/>
      <c r="B11" s="11" t="s">
        <v>178</v>
      </c>
      <c r="C11" s="77" t="s">
        <v>150</v>
      </c>
      <c r="D11" s="15" t="s">
        <v>119</v>
      </c>
      <c r="E11" s="15" t="s">
        <v>134</v>
      </c>
      <c r="F11" s="15" t="s">
        <v>29</v>
      </c>
      <c r="G11" s="130" t="s">
        <v>29</v>
      </c>
      <c r="H11" s="14" t="s">
        <v>151</v>
      </c>
      <c r="I11" s="15" t="s">
        <v>123</v>
      </c>
      <c r="J11" s="15" t="s">
        <v>116</v>
      </c>
      <c r="K11" s="15" t="s">
        <v>29</v>
      </c>
      <c r="L11" s="15" t="s">
        <v>29</v>
      </c>
      <c r="M11" s="204" t="s">
        <v>222</v>
      </c>
      <c r="N11" s="205"/>
      <c r="O11" s="205"/>
      <c r="P11" s="205"/>
      <c r="Q11" s="205"/>
      <c r="R11" s="14" t="s">
        <v>29</v>
      </c>
      <c r="S11" s="15" t="s">
        <v>29</v>
      </c>
      <c r="T11" s="15" t="s">
        <v>29</v>
      </c>
      <c r="U11" s="15" t="s">
        <v>29</v>
      </c>
      <c r="V11" s="15" t="s">
        <v>29</v>
      </c>
      <c r="W11" s="231"/>
      <c r="X11" s="232"/>
      <c r="Y11" s="223"/>
      <c r="Z11" s="203"/>
      <c r="AA11" s="294"/>
      <c r="AB11" s="295"/>
      <c r="AC11" s="275"/>
      <c r="AD11" s="295"/>
      <c r="AE11" s="275"/>
      <c r="AF11" s="274"/>
      <c r="AG11" s="273"/>
      <c r="AH11" s="274"/>
      <c r="AI11" s="295"/>
      <c r="AJ11" s="295"/>
      <c r="AK11" s="295"/>
      <c r="AL11" s="295"/>
      <c r="AM11" s="295"/>
      <c r="AN11" s="2"/>
      <c r="AO11" s="292"/>
      <c r="AP11" s="291"/>
      <c r="AQ11" s="289"/>
      <c r="AR11" s="289"/>
      <c r="AS11" s="290"/>
      <c r="AT11" s="290"/>
      <c r="AU11" s="289"/>
      <c r="AV11" s="5"/>
      <c r="AW11" s="2"/>
      <c r="AX11" s="2"/>
      <c r="AY11" s="2"/>
      <c r="AZ11" s="2"/>
      <c r="BA11" s="2"/>
      <c r="BB11" s="2"/>
      <c r="BC11" s="2"/>
      <c r="BD11" s="2"/>
      <c r="BE11" s="2"/>
    </row>
    <row r="12" spans="1:57" ht="13.5" customHeight="1">
      <c r="A12" s="206" t="s">
        <v>29</v>
      </c>
      <c r="B12" s="12" t="s">
        <v>29</v>
      </c>
      <c r="C12" s="208" t="s">
        <v>29</v>
      </c>
      <c r="D12" s="209"/>
      <c r="E12" s="209"/>
      <c r="F12" s="209"/>
      <c r="G12" s="210"/>
      <c r="H12" s="211" t="s">
        <v>29</v>
      </c>
      <c r="I12" s="212"/>
      <c r="J12" s="212"/>
      <c r="K12" s="212"/>
      <c r="L12" s="213"/>
      <c r="M12" s="211" t="s">
        <v>29</v>
      </c>
      <c r="N12" s="212"/>
      <c r="O12" s="212"/>
      <c r="P12" s="212"/>
      <c r="Q12" s="213"/>
      <c r="R12" s="214" t="s">
        <v>159</v>
      </c>
      <c r="S12" s="215"/>
      <c r="T12" s="215"/>
      <c r="U12" s="215"/>
      <c r="V12" s="215"/>
      <c r="W12" s="216" t="s">
        <v>29</v>
      </c>
      <c r="X12" s="217"/>
      <c r="Y12" s="220" t="s">
        <v>29</v>
      </c>
      <c r="Z12" s="202"/>
      <c r="AA12" s="294"/>
      <c r="AB12" s="295"/>
      <c r="AC12" s="275"/>
      <c r="AD12" s="295"/>
      <c r="AE12" s="275"/>
      <c r="AF12" s="274"/>
      <c r="AG12" s="273"/>
      <c r="AH12" s="274"/>
      <c r="AI12" s="295"/>
      <c r="AJ12" s="295"/>
      <c r="AK12" s="295"/>
      <c r="AL12" s="295"/>
      <c r="AM12" s="295"/>
      <c r="AN12" s="2"/>
      <c r="AO12" s="292"/>
      <c r="AP12" s="291"/>
      <c r="AQ12" s="289"/>
      <c r="AR12" s="289"/>
      <c r="AS12" s="290"/>
      <c r="AT12" s="290"/>
      <c r="AU12" s="289"/>
      <c r="AW12" s="2"/>
      <c r="AX12" s="2"/>
      <c r="AY12" s="2"/>
      <c r="AZ12" s="2"/>
      <c r="BA12" s="2"/>
      <c r="BB12" s="2"/>
      <c r="BC12" s="2"/>
      <c r="BD12" s="2"/>
      <c r="BE12" s="2"/>
    </row>
    <row r="13" spans="1:57" ht="13.5" customHeight="1" thickBot="1">
      <c r="A13" s="207"/>
      <c r="B13" s="16" t="s">
        <v>29</v>
      </c>
      <c r="C13" s="78" t="s">
        <v>29</v>
      </c>
      <c r="D13" s="18" t="s">
        <v>29</v>
      </c>
      <c r="E13" s="18" t="s">
        <v>29</v>
      </c>
      <c r="F13" s="18" t="s">
        <v>29</v>
      </c>
      <c r="G13" s="131" t="s">
        <v>29</v>
      </c>
      <c r="H13" s="14" t="s">
        <v>29</v>
      </c>
      <c r="I13" s="15" t="s">
        <v>29</v>
      </c>
      <c r="J13" s="15" t="s">
        <v>29</v>
      </c>
      <c r="K13" s="15" t="s">
        <v>29</v>
      </c>
      <c r="L13" s="15" t="s">
        <v>29</v>
      </c>
      <c r="M13" s="17" t="s">
        <v>29</v>
      </c>
      <c r="N13" s="18" t="s">
        <v>29</v>
      </c>
      <c r="O13" s="18" t="s">
        <v>29</v>
      </c>
      <c r="P13" s="18" t="s">
        <v>29</v>
      </c>
      <c r="Q13" s="18" t="s">
        <v>29</v>
      </c>
      <c r="R13" s="198" t="s">
        <v>222</v>
      </c>
      <c r="S13" s="199"/>
      <c r="T13" s="199"/>
      <c r="U13" s="199"/>
      <c r="V13" s="199"/>
      <c r="W13" s="218"/>
      <c r="X13" s="219"/>
      <c r="Y13" s="221"/>
      <c r="Z13" s="222"/>
      <c r="AA13" s="294"/>
      <c r="AB13" s="295"/>
      <c r="AC13" s="275"/>
      <c r="AD13" s="295"/>
      <c r="AE13" s="275"/>
      <c r="AF13" s="274"/>
      <c r="AG13" s="273"/>
      <c r="AH13" s="274"/>
      <c r="AI13" s="295"/>
      <c r="AJ13" s="295"/>
      <c r="AK13" s="295"/>
      <c r="AL13" s="295"/>
      <c r="AM13" s="295"/>
      <c r="AN13" s="2"/>
      <c r="AO13" s="292"/>
      <c r="AP13" s="291"/>
      <c r="AQ13" s="289"/>
      <c r="AR13" s="289"/>
      <c r="AS13" s="290"/>
      <c r="AT13" s="290"/>
      <c r="AU13" s="289"/>
      <c r="AW13" s="2"/>
      <c r="AX13" s="2"/>
      <c r="AY13" s="2"/>
      <c r="AZ13" s="2"/>
      <c r="BA13" s="2"/>
      <c r="BB13" s="2"/>
      <c r="BC13" s="2"/>
      <c r="BD13" s="2"/>
      <c r="BE13" s="2"/>
    </row>
    <row r="14" spans="1:57" ht="13.5" customHeight="1">
      <c r="A14" s="19"/>
      <c r="B14" s="37" t="s">
        <v>10</v>
      </c>
      <c r="C14" s="200" t="s">
        <v>287</v>
      </c>
      <c r="D14" s="200"/>
      <c r="E14" s="200"/>
      <c r="F14" s="200"/>
      <c r="G14" s="200"/>
      <c r="H14" s="200"/>
      <c r="I14" s="201"/>
      <c r="J14" s="201"/>
      <c r="K14" s="201"/>
      <c r="L14" s="201"/>
      <c r="M14" s="197"/>
      <c r="N14" s="197"/>
      <c r="O14" s="38"/>
      <c r="P14" s="38"/>
      <c r="Q14" s="200" t="s">
        <v>29</v>
      </c>
      <c r="R14" s="200"/>
      <c r="S14" s="200"/>
      <c r="T14" s="200"/>
      <c r="U14" s="200"/>
      <c r="V14" s="200"/>
      <c r="W14" s="201"/>
      <c r="X14" s="201"/>
      <c r="Y14" s="201"/>
      <c r="Z14" s="39"/>
      <c r="AA14" s="288"/>
      <c r="AB14" s="287"/>
      <c r="AC14" s="275"/>
      <c r="AD14" s="287"/>
      <c r="AE14" s="275"/>
      <c r="AF14" s="274"/>
      <c r="AG14" s="273"/>
      <c r="AH14" s="274"/>
      <c r="AI14" s="287"/>
      <c r="AJ14" s="287"/>
      <c r="AK14" s="287"/>
      <c r="AL14" s="287"/>
      <c r="AM14" s="287"/>
      <c r="AN14" s="2"/>
      <c r="AO14" s="292"/>
      <c r="AP14" s="291"/>
      <c r="AQ14" s="289"/>
      <c r="AR14" s="289"/>
      <c r="AS14" s="290"/>
      <c r="AT14" s="290"/>
      <c r="AU14" s="289"/>
      <c r="AW14" s="2"/>
      <c r="AX14" s="2"/>
      <c r="AY14" s="2"/>
      <c r="AZ14" s="2"/>
      <c r="BA14" s="2"/>
      <c r="BB14" s="2"/>
      <c r="BC14" s="2"/>
      <c r="BD14" s="2"/>
      <c r="BE14" s="2"/>
    </row>
    <row r="15" spans="1:57" ht="13.5" customHeight="1">
      <c r="A15" s="19"/>
      <c r="B15" s="37" t="s">
        <v>11</v>
      </c>
      <c r="C15" s="195" t="s">
        <v>286</v>
      </c>
      <c r="D15" s="195"/>
      <c r="E15" s="195"/>
      <c r="F15" s="195"/>
      <c r="G15" s="195"/>
      <c r="H15" s="195"/>
      <c r="I15" s="196"/>
      <c r="J15" s="196"/>
      <c r="K15" s="196"/>
      <c r="L15" s="196"/>
      <c r="M15" s="197"/>
      <c r="N15" s="197"/>
      <c r="O15" s="42"/>
      <c r="P15" s="42"/>
      <c r="Q15" s="195" t="s">
        <v>29</v>
      </c>
      <c r="R15" s="195"/>
      <c r="S15" s="195"/>
      <c r="T15" s="195"/>
      <c r="U15" s="195"/>
      <c r="V15" s="195"/>
      <c r="W15" s="196"/>
      <c r="X15" s="196"/>
      <c r="Y15" s="196"/>
      <c r="Z15" s="39"/>
      <c r="AA15" s="288"/>
      <c r="AB15" s="287"/>
      <c r="AC15" s="275"/>
      <c r="AD15" s="287"/>
      <c r="AE15" s="275"/>
      <c r="AF15" s="274"/>
      <c r="AG15" s="273"/>
      <c r="AH15" s="274"/>
      <c r="AI15" s="287"/>
      <c r="AJ15" s="287"/>
      <c r="AK15" s="287"/>
      <c r="AL15" s="287"/>
      <c r="AM15" s="287"/>
      <c r="AN15" s="2"/>
      <c r="AO15" s="292"/>
      <c r="AP15" s="291"/>
      <c r="AQ15" s="289"/>
      <c r="AR15" s="289"/>
      <c r="AS15" s="290"/>
      <c r="AT15" s="290"/>
      <c r="AU15" s="289"/>
      <c r="AW15" s="2"/>
      <c r="AX15" s="2"/>
      <c r="AY15" s="2"/>
      <c r="AZ15" s="2"/>
      <c r="BA15" s="2"/>
      <c r="BB15" s="2"/>
      <c r="BC15" s="2"/>
      <c r="BD15" s="2"/>
      <c r="BE15" s="2"/>
    </row>
    <row r="16" spans="1:57" ht="13.5" customHeight="1">
      <c r="A16" s="19"/>
      <c r="B16" s="37" t="s">
        <v>12</v>
      </c>
      <c r="C16" s="195" t="s">
        <v>285</v>
      </c>
      <c r="D16" s="195"/>
      <c r="E16" s="195"/>
      <c r="F16" s="195"/>
      <c r="G16" s="195"/>
      <c r="H16" s="195"/>
      <c r="I16" s="196"/>
      <c r="J16" s="196"/>
      <c r="K16" s="196"/>
      <c r="L16" s="196"/>
      <c r="M16" s="197"/>
      <c r="N16" s="197"/>
      <c r="O16" s="38"/>
      <c r="P16" s="38"/>
      <c r="Q16" s="195" t="s">
        <v>29</v>
      </c>
      <c r="R16" s="195"/>
      <c r="S16" s="195"/>
      <c r="T16" s="195"/>
      <c r="U16" s="195"/>
      <c r="V16" s="195"/>
      <c r="W16" s="196"/>
      <c r="X16" s="196"/>
      <c r="Y16" s="196"/>
      <c r="Z16" s="39"/>
      <c r="AA16" s="288"/>
      <c r="AB16" s="287"/>
      <c r="AC16" s="275"/>
      <c r="AD16" s="287"/>
      <c r="AE16" s="275"/>
      <c r="AF16" s="274"/>
      <c r="AG16" s="273"/>
      <c r="AH16" s="274"/>
      <c r="AI16" s="287"/>
      <c r="AJ16" s="287"/>
      <c r="AK16" s="287"/>
      <c r="AL16" s="287"/>
      <c r="AM16" s="287"/>
      <c r="AN16" s="2"/>
      <c r="AO16" s="292"/>
      <c r="AP16" s="291"/>
      <c r="AQ16" s="289"/>
      <c r="AR16" s="289"/>
      <c r="AS16" s="290"/>
      <c r="AT16" s="290"/>
      <c r="AU16" s="289"/>
      <c r="AW16" s="2"/>
      <c r="AX16" s="2"/>
      <c r="AY16" s="2"/>
      <c r="AZ16" s="2"/>
      <c r="BA16" s="2"/>
      <c r="BB16" s="2"/>
      <c r="BC16" s="2"/>
      <c r="BD16" s="2"/>
      <c r="BE16" s="2"/>
    </row>
    <row r="17" spans="1:57" ht="13.5" customHeight="1">
      <c r="A17" s="19"/>
      <c r="B17" s="37"/>
      <c r="C17" s="40"/>
      <c r="D17" s="40"/>
      <c r="E17" s="40"/>
      <c r="F17" s="40"/>
      <c r="G17" s="40"/>
      <c r="H17" s="40"/>
      <c r="I17" s="35"/>
      <c r="J17" s="35"/>
      <c r="K17" s="35"/>
      <c r="L17" s="35"/>
      <c r="M17" s="41"/>
      <c r="N17" s="41"/>
      <c r="O17" s="38"/>
      <c r="P17" s="38"/>
      <c r="Q17" s="40"/>
      <c r="R17" s="40"/>
      <c r="S17" s="40"/>
      <c r="T17" s="40"/>
      <c r="U17" s="40"/>
      <c r="V17" s="40"/>
      <c r="W17" s="36"/>
      <c r="X17" s="36"/>
      <c r="Y17" s="36"/>
      <c r="Z17" s="39"/>
      <c r="AA17" s="288"/>
      <c r="AB17" s="287"/>
      <c r="AC17" s="275"/>
      <c r="AD17" s="287"/>
      <c r="AE17" s="275"/>
      <c r="AF17" s="274"/>
      <c r="AG17" s="273"/>
      <c r="AH17" s="274"/>
      <c r="AI17" s="287"/>
      <c r="AJ17" s="287"/>
      <c r="AK17" s="287"/>
      <c r="AL17" s="287"/>
      <c r="AM17" s="287"/>
      <c r="AN17" s="2"/>
      <c r="AO17" s="292"/>
      <c r="AP17" s="291"/>
      <c r="AQ17" s="289"/>
      <c r="AR17" s="289"/>
      <c r="AS17" s="289"/>
      <c r="AT17" s="289"/>
      <c r="AU17" s="289"/>
      <c r="AW17" s="2"/>
      <c r="AX17" s="2"/>
      <c r="AY17" s="2"/>
      <c r="AZ17" s="2"/>
      <c r="BA17" s="2"/>
      <c r="BB17" s="2"/>
      <c r="BC17" s="2"/>
      <c r="BD17" s="2"/>
      <c r="BE17" s="2"/>
    </row>
    <row r="18" spans="1:57" ht="13.5" customHeight="1">
      <c r="A18" s="19"/>
      <c r="B18" s="37"/>
      <c r="C18" s="40"/>
      <c r="D18" s="40"/>
      <c r="E18" s="40"/>
      <c r="F18" s="40"/>
      <c r="G18" s="40"/>
      <c r="H18" s="40"/>
      <c r="I18" s="35"/>
      <c r="J18" s="35"/>
      <c r="K18" s="35"/>
      <c r="L18" s="35"/>
      <c r="M18" s="41"/>
      <c r="N18" s="41"/>
      <c r="O18" s="38"/>
      <c r="P18" s="38"/>
      <c r="Q18" s="40"/>
      <c r="R18" s="40"/>
      <c r="S18" s="40"/>
      <c r="T18" s="40"/>
      <c r="U18" s="40"/>
      <c r="V18" s="40"/>
      <c r="W18" s="36"/>
      <c r="X18" s="36"/>
      <c r="Y18" s="36"/>
      <c r="Z18" s="39"/>
      <c r="AA18" s="288"/>
      <c r="AB18" s="287"/>
      <c r="AC18" s="275"/>
      <c r="AD18" s="287"/>
      <c r="AE18" s="275"/>
      <c r="AF18" s="274"/>
      <c r="AG18" s="273"/>
      <c r="AH18" s="274"/>
      <c r="AI18" s="287"/>
      <c r="AJ18" s="287"/>
      <c r="AK18" s="287"/>
      <c r="AL18" s="287"/>
      <c r="AM18" s="287"/>
      <c r="AN18" s="2"/>
      <c r="AO18" s="292"/>
      <c r="AP18" s="291"/>
      <c r="AQ18" s="289"/>
      <c r="AR18" s="289"/>
      <c r="AS18" s="289"/>
      <c r="AT18" s="289"/>
      <c r="AU18" s="289"/>
      <c r="AW18" s="2"/>
      <c r="AX18" s="2"/>
      <c r="AY18" s="2"/>
      <c r="AZ18" s="2"/>
      <c r="BA18" s="2"/>
      <c r="BB18" s="2"/>
      <c r="BC18" s="2"/>
      <c r="BD18" s="2"/>
      <c r="BE18" s="2"/>
    </row>
    <row r="19" spans="1:57" ht="13.5" customHeight="1">
      <c r="A19" s="20"/>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97"/>
      <c r="AB19" s="296"/>
      <c r="AC19" s="275"/>
      <c r="AD19" s="296"/>
      <c r="AE19" s="275"/>
      <c r="AF19" s="274"/>
      <c r="AG19" s="273"/>
      <c r="AH19" s="274"/>
      <c r="AI19" s="296"/>
      <c r="AJ19" s="296"/>
      <c r="AK19" s="296"/>
      <c r="AL19" s="296"/>
      <c r="AM19" s="296"/>
      <c r="AN19" s="2"/>
      <c r="AO19" s="292"/>
      <c r="AP19" s="291"/>
      <c r="AQ19" s="289"/>
      <c r="AR19" s="289"/>
      <c r="AS19" s="290"/>
      <c r="AT19" s="290"/>
      <c r="AU19" s="289"/>
      <c r="AW19" s="2"/>
      <c r="AX19" s="2"/>
      <c r="AY19" s="2"/>
      <c r="AZ19" s="2"/>
      <c r="BA19" s="2"/>
      <c r="BB19" s="2"/>
      <c r="BC19" s="2"/>
      <c r="BD19" s="2"/>
      <c r="BE19" s="2"/>
    </row>
    <row r="20" spans="1:57" ht="15" customHeight="1" thickBot="1">
      <c r="A20" s="7" t="s">
        <v>25</v>
      </c>
      <c r="B20" s="8"/>
      <c r="C20" s="8"/>
      <c r="D20" s="8"/>
      <c r="E20" s="8"/>
      <c r="F20" s="8"/>
      <c r="G20" s="8"/>
      <c r="H20" s="8"/>
      <c r="I20" s="8"/>
      <c r="J20" s="8"/>
      <c r="K20" s="8"/>
      <c r="L20" s="8"/>
      <c r="M20" s="8"/>
      <c r="N20" s="8"/>
      <c r="O20" s="8"/>
      <c r="P20" s="8"/>
      <c r="Q20" s="8"/>
      <c r="R20" s="8"/>
      <c r="S20" s="8"/>
      <c r="T20" s="8"/>
      <c r="U20" s="8"/>
      <c r="V20" s="8"/>
      <c r="W20" s="8"/>
      <c r="X20" s="8"/>
      <c r="Y20" s="8"/>
      <c r="Z20" s="8"/>
      <c r="AA20" s="299"/>
      <c r="AB20" s="278"/>
      <c r="AC20" s="278"/>
      <c r="AD20" s="277"/>
      <c r="AE20" s="277"/>
      <c r="AN20" s="2"/>
      <c r="AO20" s="292"/>
      <c r="AP20" s="291"/>
      <c r="AQ20" s="289"/>
      <c r="AR20" s="289"/>
      <c r="AS20" s="290"/>
      <c r="AT20" s="290"/>
      <c r="AU20" s="289"/>
      <c r="AW20" s="2"/>
      <c r="AX20" s="2"/>
      <c r="AY20" s="2"/>
      <c r="AZ20" s="2"/>
      <c r="BA20" s="2"/>
      <c r="BB20" s="2"/>
      <c r="BC20" s="2"/>
      <c r="BD20" s="2"/>
      <c r="BE20" s="2"/>
    </row>
    <row r="21" spans="1:57" ht="13.5" customHeight="1" thickBot="1">
      <c r="A21" s="44" t="s">
        <v>13</v>
      </c>
      <c r="B21" s="45" t="s">
        <v>6</v>
      </c>
      <c r="C21" s="239">
        <v>41</v>
      </c>
      <c r="D21" s="240"/>
      <c r="E21" s="240"/>
      <c r="F21" s="240"/>
      <c r="G21" s="252"/>
      <c r="H21" s="241">
        <v>44</v>
      </c>
      <c r="I21" s="240"/>
      <c r="J21" s="240"/>
      <c r="K21" s="240"/>
      <c r="L21" s="252"/>
      <c r="M21" s="241">
        <v>37</v>
      </c>
      <c r="N21" s="240"/>
      <c r="O21" s="240"/>
      <c r="P21" s="240"/>
      <c r="Q21" s="252"/>
      <c r="R21" s="241" t="s">
        <v>29</v>
      </c>
      <c r="S21" s="240"/>
      <c r="T21" s="240"/>
      <c r="U21" s="240"/>
      <c r="V21" s="253"/>
      <c r="W21" s="242" t="s">
        <v>8</v>
      </c>
      <c r="X21" s="243"/>
      <c r="Y21" s="46" t="s">
        <v>5</v>
      </c>
      <c r="Z21" s="47" t="s">
        <v>3</v>
      </c>
      <c r="AA21" s="293"/>
      <c r="AB21" s="276"/>
      <c r="AC21" s="275"/>
      <c r="AD21" s="273"/>
      <c r="AE21" s="275"/>
      <c r="AF21" s="274"/>
      <c r="AG21" s="273"/>
      <c r="AH21" s="274"/>
      <c r="AI21" s="273"/>
      <c r="AJ21" s="273"/>
      <c r="AK21" s="273"/>
      <c r="AL21" s="273"/>
      <c r="AM21" s="273"/>
      <c r="AN21" s="2"/>
      <c r="AO21" s="292"/>
      <c r="AP21" s="291"/>
      <c r="AQ21" s="289"/>
      <c r="AR21" s="289"/>
      <c r="AS21" s="290"/>
      <c r="AT21" s="290"/>
      <c r="AU21" s="289"/>
      <c r="AW21" s="2"/>
      <c r="AX21" s="2"/>
      <c r="AY21" s="2"/>
      <c r="AZ21" s="2"/>
      <c r="BA21" s="2"/>
      <c r="BB21" s="2"/>
      <c r="BC21" s="2"/>
      <c r="BD21" s="2"/>
      <c r="BE21" s="2"/>
    </row>
    <row r="22" spans="1:57" ht="13.5" customHeight="1" thickTop="1">
      <c r="A22" s="251">
        <v>41</v>
      </c>
      <c r="B22" s="9" t="s">
        <v>70</v>
      </c>
      <c r="C22" s="214" t="s">
        <v>159</v>
      </c>
      <c r="D22" s="215"/>
      <c r="E22" s="215"/>
      <c r="F22" s="215"/>
      <c r="G22" s="215"/>
      <c r="H22" s="247" t="s">
        <v>121</v>
      </c>
      <c r="I22" s="248"/>
      <c r="J22" s="248"/>
      <c r="K22" s="248"/>
      <c r="L22" s="249"/>
      <c r="M22" s="247" t="s">
        <v>106</v>
      </c>
      <c r="N22" s="248"/>
      <c r="O22" s="248"/>
      <c r="P22" s="248"/>
      <c r="Q22" s="249"/>
      <c r="R22" s="247" t="s">
        <v>29</v>
      </c>
      <c r="S22" s="248"/>
      <c r="T22" s="248"/>
      <c r="U22" s="248"/>
      <c r="V22" s="249"/>
      <c r="W22" s="233" t="s">
        <v>139</v>
      </c>
      <c r="X22" s="234"/>
      <c r="Y22" s="235">
        <v>4</v>
      </c>
      <c r="Z22" s="237">
        <v>1</v>
      </c>
      <c r="AA22" s="293"/>
      <c r="AB22" s="276"/>
      <c r="AC22" s="275"/>
      <c r="AD22" s="273"/>
      <c r="AE22" s="275"/>
      <c r="AF22" s="274"/>
      <c r="AG22" s="273"/>
      <c r="AH22" s="274"/>
      <c r="AI22" s="273"/>
      <c r="AJ22" s="273"/>
      <c r="AK22" s="273"/>
      <c r="AL22" s="273"/>
      <c r="AM22" s="273"/>
      <c r="AN22" s="2"/>
      <c r="AO22" s="292"/>
      <c r="AP22" s="291"/>
      <c r="AQ22" s="289"/>
      <c r="AR22" s="289"/>
      <c r="AS22" s="290"/>
      <c r="AT22" s="290"/>
      <c r="AU22" s="289"/>
      <c r="AW22" s="2"/>
      <c r="AX22" s="2"/>
      <c r="AY22" s="2"/>
      <c r="AZ22" s="2"/>
      <c r="BA22" s="2"/>
      <c r="BB22" s="2"/>
      <c r="BC22" s="2"/>
      <c r="BD22" s="2"/>
      <c r="BE22" s="2"/>
    </row>
    <row r="23" spans="1:57" ht="13.5" customHeight="1">
      <c r="A23" s="250"/>
      <c r="B23" s="11" t="s">
        <v>164</v>
      </c>
      <c r="C23" s="238" t="s">
        <v>222</v>
      </c>
      <c r="D23" s="205"/>
      <c r="E23" s="205"/>
      <c r="F23" s="205"/>
      <c r="G23" s="225"/>
      <c r="H23" s="14" t="s">
        <v>111</v>
      </c>
      <c r="I23" s="15" t="s">
        <v>118</v>
      </c>
      <c r="J23" s="15" t="s">
        <v>112</v>
      </c>
      <c r="K23" s="15" t="s">
        <v>108</v>
      </c>
      <c r="L23" s="15" t="s">
        <v>29</v>
      </c>
      <c r="M23" s="14" t="s">
        <v>131</v>
      </c>
      <c r="N23" s="15" t="s">
        <v>146</v>
      </c>
      <c r="O23" s="15" t="s">
        <v>125</v>
      </c>
      <c r="P23" s="15" t="s">
        <v>29</v>
      </c>
      <c r="Q23" s="130" t="s">
        <v>29</v>
      </c>
      <c r="R23" s="14" t="s">
        <v>29</v>
      </c>
      <c r="S23" s="15" t="s">
        <v>29</v>
      </c>
      <c r="T23" s="15" t="s">
        <v>29</v>
      </c>
      <c r="U23" s="15" t="s">
        <v>29</v>
      </c>
      <c r="V23" s="130" t="s">
        <v>29</v>
      </c>
      <c r="W23" s="231"/>
      <c r="X23" s="232"/>
      <c r="Y23" s="236"/>
      <c r="Z23" s="224"/>
      <c r="AA23" s="293"/>
      <c r="AB23" s="276"/>
      <c r="AC23" s="275"/>
      <c r="AD23" s="273"/>
      <c r="AE23" s="275"/>
      <c r="AF23" s="274"/>
      <c r="AG23" s="273"/>
      <c r="AH23" s="274"/>
      <c r="AI23" s="273"/>
      <c r="AJ23" s="273"/>
      <c r="AK23" s="273"/>
      <c r="AL23" s="273"/>
      <c r="AM23" s="273"/>
      <c r="AN23" s="2"/>
      <c r="AO23" s="292"/>
      <c r="AP23" s="291"/>
      <c r="AQ23" s="289"/>
      <c r="AR23" s="289"/>
      <c r="AS23" s="290"/>
      <c r="AT23" s="290"/>
      <c r="AU23" s="289"/>
      <c r="AW23" s="2"/>
      <c r="AX23" s="2"/>
      <c r="AY23" s="2"/>
      <c r="AZ23" s="2"/>
      <c r="BA23" s="2"/>
      <c r="BB23" s="2"/>
      <c r="BC23" s="2"/>
      <c r="BD23" s="2"/>
      <c r="BE23" s="2"/>
    </row>
    <row r="24" spans="1:57" ht="13.5" customHeight="1">
      <c r="A24" s="206">
        <v>44</v>
      </c>
      <c r="B24" s="12" t="s">
        <v>160</v>
      </c>
      <c r="C24" s="228" t="s">
        <v>114</v>
      </c>
      <c r="D24" s="212"/>
      <c r="E24" s="212"/>
      <c r="F24" s="212"/>
      <c r="G24" s="213"/>
      <c r="H24" s="214" t="s">
        <v>159</v>
      </c>
      <c r="I24" s="215"/>
      <c r="J24" s="215"/>
      <c r="K24" s="215"/>
      <c r="L24" s="215"/>
      <c r="M24" s="229" t="s">
        <v>106</v>
      </c>
      <c r="N24" s="209"/>
      <c r="O24" s="209"/>
      <c r="P24" s="209"/>
      <c r="Q24" s="210"/>
      <c r="R24" s="211" t="s">
        <v>29</v>
      </c>
      <c r="S24" s="212"/>
      <c r="T24" s="212"/>
      <c r="U24" s="212"/>
      <c r="V24" s="230"/>
      <c r="W24" s="216" t="s">
        <v>224</v>
      </c>
      <c r="X24" s="217"/>
      <c r="Y24" s="220">
        <v>3</v>
      </c>
      <c r="Z24" s="202">
        <v>2</v>
      </c>
      <c r="AA24" s="293"/>
      <c r="AB24" s="276"/>
      <c r="AC24" s="275"/>
      <c r="AD24" s="273"/>
      <c r="AE24" s="275"/>
      <c r="AF24" s="274"/>
      <c r="AG24" s="273"/>
      <c r="AH24" s="274"/>
      <c r="AI24" s="273"/>
      <c r="AJ24" s="273"/>
      <c r="AK24" s="273"/>
      <c r="AL24" s="273"/>
      <c r="AM24" s="273"/>
      <c r="AN24" s="2"/>
      <c r="AO24" s="292"/>
      <c r="AP24" s="291"/>
      <c r="AQ24" s="289"/>
      <c r="AR24" s="289"/>
      <c r="AS24" s="290"/>
      <c r="AT24" s="290"/>
      <c r="AU24" s="289"/>
      <c r="AW24" s="2"/>
      <c r="AX24" s="2"/>
      <c r="AY24" s="2"/>
      <c r="AZ24" s="2"/>
      <c r="BA24" s="2"/>
      <c r="BB24" s="2"/>
      <c r="BC24" s="2"/>
      <c r="BD24" s="2"/>
      <c r="BE24" s="2"/>
    </row>
    <row r="25" spans="1:57" ht="13.5" customHeight="1">
      <c r="A25" s="206"/>
      <c r="B25" s="11" t="s">
        <v>161</v>
      </c>
      <c r="C25" s="77" t="s">
        <v>123</v>
      </c>
      <c r="D25" s="15" t="s">
        <v>110</v>
      </c>
      <c r="E25" s="15" t="s">
        <v>124</v>
      </c>
      <c r="F25" s="15" t="s">
        <v>116</v>
      </c>
      <c r="G25" s="130" t="s">
        <v>29</v>
      </c>
      <c r="H25" s="204" t="s">
        <v>222</v>
      </c>
      <c r="I25" s="205"/>
      <c r="J25" s="205"/>
      <c r="K25" s="205"/>
      <c r="L25" s="225"/>
      <c r="M25" s="14" t="s">
        <v>284</v>
      </c>
      <c r="N25" s="15" t="s">
        <v>125</v>
      </c>
      <c r="O25" s="15" t="s">
        <v>147</v>
      </c>
      <c r="P25" s="15" t="s">
        <v>29</v>
      </c>
      <c r="Q25" s="130" t="s">
        <v>29</v>
      </c>
      <c r="R25" s="14" t="s">
        <v>29</v>
      </c>
      <c r="S25" s="15" t="s">
        <v>29</v>
      </c>
      <c r="T25" s="15" t="s">
        <v>29</v>
      </c>
      <c r="U25" s="15" t="s">
        <v>29</v>
      </c>
      <c r="V25" s="15" t="s">
        <v>29</v>
      </c>
      <c r="W25" s="231"/>
      <c r="X25" s="232"/>
      <c r="Y25" s="223"/>
      <c r="Z25" s="224"/>
      <c r="AA25" s="293"/>
      <c r="AB25" s="276"/>
      <c r="AC25" s="275"/>
      <c r="AD25" s="273"/>
      <c r="AE25" s="275"/>
      <c r="AF25" s="274"/>
      <c r="AG25" s="273"/>
      <c r="AH25" s="274"/>
      <c r="AI25" s="273"/>
      <c r="AJ25" s="273"/>
      <c r="AK25" s="273"/>
      <c r="AL25" s="273"/>
      <c r="AM25" s="273"/>
      <c r="AN25" s="2"/>
      <c r="AO25" s="292"/>
      <c r="AP25" s="291"/>
      <c r="AQ25" s="289"/>
      <c r="AR25" s="289"/>
      <c r="AS25" s="290"/>
      <c r="AT25" s="290"/>
      <c r="AU25" s="289"/>
      <c r="AW25" s="2"/>
      <c r="AX25" s="2"/>
      <c r="AY25" s="2"/>
      <c r="AZ25" s="2"/>
      <c r="BA25" s="2"/>
      <c r="BB25" s="2"/>
      <c r="BC25" s="2"/>
      <c r="BD25" s="2"/>
      <c r="BE25" s="2"/>
    </row>
    <row r="26" spans="1:57" ht="13.5" customHeight="1">
      <c r="A26" s="206">
        <v>37</v>
      </c>
      <c r="B26" s="12" t="s">
        <v>170</v>
      </c>
      <c r="C26" s="228" t="s">
        <v>113</v>
      </c>
      <c r="D26" s="212"/>
      <c r="E26" s="212"/>
      <c r="F26" s="212"/>
      <c r="G26" s="213"/>
      <c r="H26" s="229" t="s">
        <v>113</v>
      </c>
      <c r="I26" s="209"/>
      <c r="J26" s="209"/>
      <c r="K26" s="209"/>
      <c r="L26" s="210"/>
      <c r="M26" s="214" t="s">
        <v>159</v>
      </c>
      <c r="N26" s="215"/>
      <c r="O26" s="215"/>
      <c r="P26" s="215"/>
      <c r="Q26" s="215"/>
      <c r="R26" s="211" t="s">
        <v>29</v>
      </c>
      <c r="S26" s="212"/>
      <c r="T26" s="212"/>
      <c r="U26" s="212"/>
      <c r="V26" s="230"/>
      <c r="W26" s="216" t="s">
        <v>135</v>
      </c>
      <c r="X26" s="217"/>
      <c r="Y26" s="220">
        <v>2</v>
      </c>
      <c r="Z26" s="202">
        <v>3</v>
      </c>
      <c r="AA26" s="293"/>
      <c r="AB26" s="276"/>
      <c r="AC26" s="275"/>
      <c r="AD26" s="273"/>
      <c r="AE26" s="275"/>
      <c r="AF26" s="274"/>
      <c r="AG26" s="273"/>
      <c r="AH26" s="274"/>
      <c r="AI26" s="273"/>
      <c r="AJ26" s="273"/>
      <c r="AK26" s="273"/>
      <c r="AL26" s="273"/>
      <c r="AM26" s="273"/>
      <c r="AN26" s="2"/>
      <c r="AO26" s="292"/>
      <c r="AP26" s="291"/>
      <c r="AQ26" s="289"/>
      <c r="AR26" s="289"/>
      <c r="AS26" s="290"/>
      <c r="AT26" s="290"/>
      <c r="AU26" s="289"/>
      <c r="AW26" s="2"/>
      <c r="AX26" s="2"/>
      <c r="AY26" s="2"/>
      <c r="AZ26" s="2"/>
      <c r="BA26" s="2"/>
      <c r="BB26" s="2"/>
      <c r="BC26" s="2"/>
      <c r="BD26" s="2"/>
      <c r="BE26" s="2"/>
    </row>
    <row r="27" spans="1:57" ht="13.5" customHeight="1">
      <c r="A27" s="206"/>
      <c r="B27" s="11" t="s">
        <v>171</v>
      </c>
      <c r="C27" s="77" t="s">
        <v>134</v>
      </c>
      <c r="D27" s="15" t="s">
        <v>150</v>
      </c>
      <c r="E27" s="15" t="s">
        <v>119</v>
      </c>
      <c r="F27" s="15" t="s">
        <v>29</v>
      </c>
      <c r="G27" s="130" t="s">
        <v>29</v>
      </c>
      <c r="H27" s="14" t="s">
        <v>284</v>
      </c>
      <c r="I27" s="15" t="s">
        <v>119</v>
      </c>
      <c r="J27" s="15" t="s">
        <v>151</v>
      </c>
      <c r="K27" s="15" t="s">
        <v>29</v>
      </c>
      <c r="L27" s="15" t="s">
        <v>29</v>
      </c>
      <c r="M27" s="204" t="s">
        <v>222</v>
      </c>
      <c r="N27" s="205"/>
      <c r="O27" s="205"/>
      <c r="P27" s="205"/>
      <c r="Q27" s="205"/>
      <c r="R27" s="14" t="s">
        <v>29</v>
      </c>
      <c r="S27" s="15" t="s">
        <v>29</v>
      </c>
      <c r="T27" s="15" t="s">
        <v>29</v>
      </c>
      <c r="U27" s="15" t="s">
        <v>29</v>
      </c>
      <c r="V27" s="15" t="s">
        <v>29</v>
      </c>
      <c r="W27" s="231"/>
      <c r="X27" s="232"/>
      <c r="Y27" s="223"/>
      <c r="Z27" s="203"/>
      <c r="AA27" s="294"/>
      <c r="AB27" s="295"/>
      <c r="AC27" s="275"/>
      <c r="AD27" s="295"/>
      <c r="AE27" s="275"/>
      <c r="AF27" s="274"/>
      <c r="AG27" s="273"/>
      <c r="AH27" s="274"/>
      <c r="AI27" s="295"/>
      <c r="AJ27" s="295"/>
      <c r="AK27" s="295"/>
      <c r="AL27" s="295"/>
      <c r="AM27" s="295"/>
      <c r="AN27" s="2"/>
      <c r="AO27" s="292"/>
      <c r="AP27" s="291"/>
      <c r="AQ27" s="289"/>
      <c r="AR27" s="289"/>
      <c r="AS27" s="290"/>
      <c r="AT27" s="290"/>
      <c r="AU27" s="289"/>
      <c r="AW27" s="2"/>
      <c r="AX27" s="2"/>
      <c r="AY27" s="2"/>
      <c r="AZ27" s="2"/>
      <c r="BA27" s="2"/>
      <c r="BB27" s="2"/>
      <c r="BC27" s="2"/>
      <c r="BD27" s="2"/>
      <c r="BE27" s="2"/>
    </row>
    <row r="28" spans="1:57" ht="13.5" customHeight="1">
      <c r="A28" s="206" t="s">
        <v>29</v>
      </c>
      <c r="B28" s="12" t="s">
        <v>29</v>
      </c>
      <c r="C28" s="208" t="s">
        <v>29</v>
      </c>
      <c r="D28" s="209"/>
      <c r="E28" s="209"/>
      <c r="F28" s="209"/>
      <c r="G28" s="210"/>
      <c r="H28" s="211" t="s">
        <v>29</v>
      </c>
      <c r="I28" s="212"/>
      <c r="J28" s="212"/>
      <c r="K28" s="212"/>
      <c r="L28" s="213"/>
      <c r="M28" s="211" t="s">
        <v>29</v>
      </c>
      <c r="N28" s="212"/>
      <c r="O28" s="212"/>
      <c r="P28" s="212"/>
      <c r="Q28" s="213"/>
      <c r="R28" s="214" t="s">
        <v>159</v>
      </c>
      <c r="S28" s="215"/>
      <c r="T28" s="215"/>
      <c r="U28" s="215"/>
      <c r="V28" s="215"/>
      <c r="W28" s="216" t="s">
        <v>29</v>
      </c>
      <c r="X28" s="217"/>
      <c r="Y28" s="220" t="s">
        <v>29</v>
      </c>
      <c r="Z28" s="202"/>
      <c r="AA28" s="294"/>
      <c r="AB28" s="295"/>
      <c r="AC28" s="275"/>
      <c r="AD28" s="295"/>
      <c r="AE28" s="275"/>
      <c r="AF28" s="274"/>
      <c r="AG28" s="273"/>
      <c r="AH28" s="274"/>
      <c r="AI28" s="295"/>
      <c r="AJ28" s="295"/>
      <c r="AK28" s="295"/>
      <c r="AL28" s="295"/>
      <c r="AM28" s="295"/>
      <c r="AN28" s="2"/>
      <c r="AO28" s="292"/>
      <c r="AP28" s="291"/>
      <c r="AQ28" s="289"/>
      <c r="AR28" s="289"/>
      <c r="AS28" s="290"/>
      <c r="AT28" s="290"/>
      <c r="AU28" s="289"/>
      <c r="AW28" s="2"/>
      <c r="AX28" s="2"/>
      <c r="AY28" s="2"/>
      <c r="AZ28" s="2"/>
      <c r="BA28" s="2"/>
      <c r="BB28" s="2"/>
      <c r="BC28" s="2"/>
      <c r="BD28" s="2"/>
      <c r="BE28" s="2"/>
    </row>
    <row r="29" spans="1:57" ht="13.5" customHeight="1" thickBot="1">
      <c r="A29" s="207"/>
      <c r="B29" s="16" t="s">
        <v>29</v>
      </c>
      <c r="C29" s="78" t="s">
        <v>29</v>
      </c>
      <c r="D29" s="18" t="s">
        <v>29</v>
      </c>
      <c r="E29" s="18" t="s">
        <v>29</v>
      </c>
      <c r="F29" s="18" t="s">
        <v>29</v>
      </c>
      <c r="G29" s="131" t="s">
        <v>29</v>
      </c>
      <c r="H29" s="14" t="s">
        <v>29</v>
      </c>
      <c r="I29" s="15" t="s">
        <v>29</v>
      </c>
      <c r="J29" s="15" t="s">
        <v>29</v>
      </c>
      <c r="K29" s="15" t="s">
        <v>29</v>
      </c>
      <c r="L29" s="15" t="s">
        <v>29</v>
      </c>
      <c r="M29" s="17" t="s">
        <v>29</v>
      </c>
      <c r="N29" s="18" t="s">
        <v>29</v>
      </c>
      <c r="O29" s="18" t="s">
        <v>29</v>
      </c>
      <c r="P29" s="18" t="s">
        <v>29</v>
      </c>
      <c r="Q29" s="18" t="s">
        <v>29</v>
      </c>
      <c r="R29" s="198" t="s">
        <v>222</v>
      </c>
      <c r="S29" s="199"/>
      <c r="T29" s="199"/>
      <c r="U29" s="199"/>
      <c r="V29" s="199"/>
      <c r="W29" s="218"/>
      <c r="X29" s="219"/>
      <c r="Y29" s="221"/>
      <c r="Z29" s="222"/>
      <c r="AA29" s="288"/>
      <c r="AB29" s="287"/>
      <c r="AC29" s="275"/>
      <c r="AD29" s="287"/>
      <c r="AE29" s="275"/>
      <c r="AF29" s="274"/>
      <c r="AG29" s="273"/>
      <c r="AH29" s="274"/>
      <c r="AI29" s="287"/>
      <c r="AJ29" s="287"/>
      <c r="AK29" s="287"/>
      <c r="AL29" s="287"/>
      <c r="AM29" s="287"/>
      <c r="AN29" s="2"/>
      <c r="AO29" s="292"/>
      <c r="AP29" s="291"/>
      <c r="AQ29" s="289"/>
      <c r="AR29" s="289"/>
      <c r="AS29" s="290"/>
      <c r="AT29" s="290"/>
      <c r="AU29" s="289"/>
      <c r="AW29" s="2"/>
      <c r="AX29" s="2"/>
      <c r="AY29" s="2"/>
      <c r="AZ29" s="2"/>
      <c r="BA29" s="2"/>
      <c r="BB29" s="2"/>
      <c r="BC29" s="2"/>
      <c r="BD29" s="2"/>
      <c r="BE29" s="2"/>
    </row>
    <row r="30" spans="1:57" ht="13.5" customHeight="1">
      <c r="A30" s="19"/>
      <c r="B30" s="37" t="s">
        <v>10</v>
      </c>
      <c r="C30" s="200" t="s">
        <v>283</v>
      </c>
      <c r="D30" s="200"/>
      <c r="E30" s="200"/>
      <c r="F30" s="200"/>
      <c r="G30" s="200"/>
      <c r="H30" s="200"/>
      <c r="I30" s="201"/>
      <c r="J30" s="201"/>
      <c r="K30" s="201"/>
      <c r="L30" s="201"/>
      <c r="M30" s="197"/>
      <c r="N30" s="197"/>
      <c r="O30" s="38"/>
      <c r="P30" s="38"/>
      <c r="Q30" s="200" t="s">
        <v>29</v>
      </c>
      <c r="R30" s="200"/>
      <c r="S30" s="200"/>
      <c r="T30" s="200"/>
      <c r="U30" s="200"/>
      <c r="V30" s="200"/>
      <c r="W30" s="129"/>
      <c r="X30" s="129"/>
      <c r="Y30" s="129"/>
      <c r="Z30" s="39"/>
      <c r="AA30" s="288"/>
      <c r="AB30" s="287"/>
      <c r="AC30" s="275"/>
      <c r="AD30" s="287"/>
      <c r="AE30" s="275"/>
      <c r="AF30" s="274"/>
      <c r="AG30" s="273"/>
      <c r="AH30" s="274"/>
      <c r="AI30" s="287"/>
      <c r="AJ30" s="287"/>
      <c r="AK30" s="287"/>
      <c r="AL30" s="287"/>
      <c r="AM30" s="287"/>
      <c r="AN30" s="2"/>
      <c r="AO30" s="292"/>
      <c r="AP30" s="291"/>
      <c r="AQ30" s="289"/>
      <c r="AR30" s="289"/>
      <c r="AS30" s="290"/>
      <c r="AT30" s="290"/>
      <c r="AU30" s="289"/>
      <c r="AW30" s="2"/>
      <c r="AX30" s="2"/>
      <c r="AY30" s="2"/>
      <c r="AZ30" s="2"/>
      <c r="BA30" s="2"/>
      <c r="BB30" s="2"/>
      <c r="BC30" s="2"/>
      <c r="BD30" s="2"/>
      <c r="BE30" s="2"/>
    </row>
    <row r="31" spans="1:57" ht="13.5" customHeight="1">
      <c r="A31" s="19"/>
      <c r="B31" s="37" t="s">
        <v>11</v>
      </c>
      <c r="C31" s="195" t="s">
        <v>282</v>
      </c>
      <c r="D31" s="195"/>
      <c r="E31" s="195"/>
      <c r="F31" s="195"/>
      <c r="G31" s="195"/>
      <c r="H31" s="195"/>
      <c r="I31" s="196"/>
      <c r="J31" s="196"/>
      <c r="K31" s="196"/>
      <c r="L31" s="196"/>
      <c r="M31" s="197"/>
      <c r="N31" s="197"/>
      <c r="O31" s="42"/>
      <c r="P31" s="42"/>
      <c r="Q31" s="195" t="s">
        <v>29</v>
      </c>
      <c r="R31" s="195"/>
      <c r="S31" s="195"/>
      <c r="T31" s="195"/>
      <c r="U31" s="195"/>
      <c r="V31" s="195"/>
      <c r="W31" s="35"/>
      <c r="X31" s="35"/>
      <c r="Y31" s="35"/>
      <c r="Z31" s="39"/>
      <c r="AA31" s="288"/>
      <c r="AB31" s="287"/>
      <c r="AC31" s="275"/>
      <c r="AD31" s="287"/>
      <c r="AE31" s="275"/>
      <c r="AF31" s="274"/>
      <c r="AG31" s="273"/>
      <c r="AH31" s="274"/>
      <c r="AI31" s="287"/>
      <c r="AJ31" s="287"/>
      <c r="AK31" s="287"/>
      <c r="AL31" s="287"/>
      <c r="AM31" s="287"/>
      <c r="AN31" s="2"/>
      <c r="AO31" s="292"/>
      <c r="AP31" s="291"/>
      <c r="AQ31" s="289"/>
      <c r="AR31" s="289"/>
      <c r="AS31" s="290"/>
      <c r="AT31" s="290"/>
      <c r="AU31" s="289"/>
      <c r="AW31" s="2"/>
      <c r="AX31" s="2"/>
      <c r="AY31" s="2"/>
      <c r="AZ31" s="2"/>
      <c r="BA31" s="2"/>
      <c r="BB31" s="2"/>
      <c r="BC31" s="2"/>
      <c r="BD31" s="2"/>
      <c r="BE31" s="2"/>
    </row>
    <row r="32" spans="1:57" ht="13.5" customHeight="1">
      <c r="A32" s="19"/>
      <c r="B32" s="37" t="s">
        <v>12</v>
      </c>
      <c r="C32" s="195" t="s">
        <v>281</v>
      </c>
      <c r="D32" s="195"/>
      <c r="E32" s="195"/>
      <c r="F32" s="195"/>
      <c r="G32" s="195"/>
      <c r="H32" s="195"/>
      <c r="I32" s="196"/>
      <c r="J32" s="196"/>
      <c r="K32" s="196"/>
      <c r="L32" s="196"/>
      <c r="M32" s="197"/>
      <c r="N32" s="197"/>
      <c r="O32" s="38"/>
      <c r="P32" s="38"/>
      <c r="Q32" s="195" t="s">
        <v>29</v>
      </c>
      <c r="R32" s="195"/>
      <c r="S32" s="195"/>
      <c r="T32" s="195"/>
      <c r="U32" s="195"/>
      <c r="V32" s="195"/>
      <c r="W32" s="35"/>
      <c r="X32" s="35"/>
      <c r="Y32" s="35"/>
      <c r="Z32" s="39"/>
      <c r="AA32" s="297"/>
      <c r="AB32" s="296"/>
      <c r="AC32" s="275"/>
      <c r="AD32" s="296"/>
      <c r="AE32" s="275"/>
      <c r="AF32" s="274"/>
      <c r="AG32" s="273"/>
      <c r="AH32" s="274"/>
      <c r="AI32" s="296"/>
      <c r="AJ32" s="296"/>
      <c r="AK32" s="296"/>
      <c r="AL32" s="296"/>
      <c r="AM32" s="296"/>
      <c r="AN32" s="2"/>
      <c r="AO32" s="292"/>
      <c r="AP32" s="291"/>
      <c r="AQ32" s="289"/>
      <c r="AR32" s="289"/>
      <c r="AS32" s="290"/>
      <c r="AT32" s="290"/>
      <c r="AU32" s="289"/>
      <c r="AW32" s="2"/>
      <c r="AX32" s="2"/>
      <c r="AY32" s="2"/>
      <c r="AZ32" s="2"/>
      <c r="BA32" s="2"/>
      <c r="BB32" s="2"/>
      <c r="BC32" s="2"/>
      <c r="BD32" s="2"/>
      <c r="BE32" s="2"/>
    </row>
    <row r="33" spans="1:57" ht="13.5" customHeight="1">
      <c r="A33" s="19"/>
      <c r="B33" s="37"/>
      <c r="C33" s="40"/>
      <c r="D33" s="40"/>
      <c r="E33" s="40"/>
      <c r="F33" s="40"/>
      <c r="G33" s="40"/>
      <c r="H33" s="40"/>
      <c r="I33" s="35"/>
      <c r="J33" s="35"/>
      <c r="K33" s="35"/>
      <c r="L33" s="35"/>
      <c r="M33" s="41"/>
      <c r="N33" s="41"/>
      <c r="O33" s="38"/>
      <c r="P33" s="38"/>
      <c r="Q33" s="40"/>
      <c r="R33" s="40"/>
      <c r="S33" s="40"/>
      <c r="T33" s="40"/>
      <c r="U33" s="40"/>
      <c r="V33" s="40"/>
      <c r="W33" s="36"/>
      <c r="X33" s="36"/>
      <c r="Y33" s="36"/>
      <c r="Z33" s="39"/>
      <c r="AA33" s="297"/>
      <c r="AB33" s="296"/>
      <c r="AC33" s="275"/>
      <c r="AD33" s="296"/>
      <c r="AE33" s="275"/>
      <c r="AF33" s="274"/>
      <c r="AG33" s="273"/>
      <c r="AH33" s="274"/>
      <c r="AI33" s="296"/>
      <c r="AJ33" s="296"/>
      <c r="AK33" s="296"/>
      <c r="AL33" s="296"/>
      <c r="AM33" s="296"/>
      <c r="AN33" s="2"/>
      <c r="AO33" s="292"/>
      <c r="AP33" s="291"/>
      <c r="AQ33" s="289"/>
      <c r="AR33" s="289"/>
      <c r="AS33" s="289"/>
      <c r="AT33" s="289"/>
      <c r="AU33" s="289"/>
      <c r="AW33" s="2"/>
      <c r="AX33" s="2"/>
      <c r="AY33" s="2"/>
      <c r="AZ33" s="2"/>
      <c r="BA33" s="2"/>
      <c r="BB33" s="2"/>
      <c r="BC33" s="2"/>
      <c r="BD33" s="2"/>
      <c r="BE33" s="2"/>
    </row>
    <row r="34" spans="1:57" ht="13.5" customHeight="1">
      <c r="A34" s="19"/>
      <c r="B34" s="37"/>
      <c r="C34" s="40"/>
      <c r="D34" s="40"/>
      <c r="E34" s="40"/>
      <c r="F34" s="40"/>
      <c r="G34" s="40"/>
      <c r="H34" s="40"/>
      <c r="I34" s="35"/>
      <c r="J34" s="35"/>
      <c r="K34" s="35"/>
      <c r="L34" s="35"/>
      <c r="M34" s="41"/>
      <c r="N34" s="41"/>
      <c r="O34" s="38"/>
      <c r="P34" s="38"/>
      <c r="Q34" s="40"/>
      <c r="R34" s="40"/>
      <c r="S34" s="40"/>
      <c r="T34" s="40"/>
      <c r="U34" s="40"/>
      <c r="V34" s="40"/>
      <c r="W34" s="36"/>
      <c r="X34" s="36"/>
      <c r="Y34" s="36"/>
      <c r="Z34" s="39"/>
      <c r="AA34" s="297"/>
      <c r="AB34" s="296"/>
      <c r="AC34" s="275"/>
      <c r="AD34" s="296"/>
      <c r="AE34" s="275"/>
      <c r="AF34" s="274"/>
      <c r="AG34" s="273"/>
      <c r="AH34" s="274"/>
      <c r="AI34" s="296"/>
      <c r="AJ34" s="296"/>
      <c r="AK34" s="296"/>
      <c r="AL34" s="296"/>
      <c r="AM34" s="296"/>
      <c r="AN34" s="2"/>
      <c r="AO34" s="292"/>
      <c r="AP34" s="291"/>
      <c r="AQ34" s="289"/>
      <c r="AR34" s="289"/>
      <c r="AS34" s="289"/>
      <c r="AT34" s="289"/>
      <c r="AU34" s="289"/>
      <c r="AW34" s="2"/>
      <c r="AX34" s="2"/>
      <c r="AY34" s="2"/>
      <c r="AZ34" s="2"/>
      <c r="BA34" s="2"/>
      <c r="BB34" s="2"/>
      <c r="BC34" s="2"/>
      <c r="BD34" s="2"/>
      <c r="BE34" s="2"/>
    </row>
    <row r="35" spans="1:57" ht="13.5" customHeight="1">
      <c r="A35" s="23"/>
      <c r="B35" s="24"/>
      <c r="C35" s="25"/>
      <c r="D35" s="25"/>
      <c r="E35" s="25"/>
      <c r="F35" s="25"/>
      <c r="G35" s="25"/>
      <c r="H35" s="25"/>
      <c r="I35" s="25"/>
      <c r="J35" s="25"/>
      <c r="K35" s="25"/>
      <c r="L35" s="25"/>
      <c r="M35" s="25"/>
      <c r="N35" s="25"/>
      <c r="O35" s="25"/>
      <c r="P35" s="25"/>
      <c r="Q35" s="25"/>
      <c r="R35" s="25"/>
      <c r="S35" s="25"/>
      <c r="T35" s="25"/>
      <c r="U35" s="25"/>
      <c r="V35" s="25"/>
      <c r="W35" s="22"/>
      <c r="X35" s="22"/>
      <c r="Y35" s="22"/>
      <c r="Z35" s="22"/>
      <c r="AA35" s="299"/>
      <c r="AB35" s="295"/>
      <c r="AC35" s="275"/>
      <c r="AD35" s="298"/>
      <c r="AE35" s="275"/>
      <c r="AF35" s="274"/>
      <c r="AG35" s="273"/>
      <c r="AH35" s="274"/>
      <c r="AI35" s="298"/>
      <c r="AJ35" s="298"/>
      <c r="AK35" s="298"/>
      <c r="AL35" s="298"/>
      <c r="AM35" s="298"/>
      <c r="AN35" s="2"/>
      <c r="AO35" s="292"/>
      <c r="AP35" s="291"/>
      <c r="AQ35" s="289"/>
      <c r="AR35" s="289"/>
      <c r="AS35" s="290"/>
      <c r="AT35" s="290"/>
      <c r="AU35" s="289"/>
      <c r="AW35" s="2"/>
      <c r="AX35" s="2"/>
      <c r="AY35" s="2"/>
      <c r="AZ35" s="2"/>
      <c r="BA35" s="2"/>
      <c r="BB35" s="2"/>
      <c r="BC35" s="2"/>
      <c r="BD35" s="2"/>
      <c r="BE35" s="2"/>
    </row>
    <row r="36" spans="1:57" ht="15" customHeight="1" thickBot="1">
      <c r="A36" s="7" t="s">
        <v>26</v>
      </c>
      <c r="B36" s="8"/>
      <c r="C36" s="8"/>
      <c r="D36" s="8"/>
      <c r="E36" s="8"/>
      <c r="F36" s="8"/>
      <c r="G36" s="8"/>
      <c r="H36" s="8"/>
      <c r="I36" s="8"/>
      <c r="J36" s="8"/>
      <c r="K36" s="8"/>
      <c r="L36" s="8"/>
      <c r="M36" s="8"/>
      <c r="N36" s="8"/>
      <c r="O36" s="8"/>
      <c r="P36" s="8"/>
      <c r="Q36" s="8"/>
      <c r="R36" s="8"/>
      <c r="S36" s="8"/>
      <c r="T36" s="8"/>
      <c r="U36" s="8"/>
      <c r="V36" s="8"/>
      <c r="W36" s="8"/>
      <c r="X36" s="8"/>
      <c r="Y36" s="8"/>
      <c r="Z36" s="8"/>
      <c r="AA36" s="294"/>
      <c r="AB36" s="278"/>
      <c r="AC36" s="278"/>
      <c r="AD36" s="277"/>
      <c r="AE36" s="277"/>
      <c r="AN36" s="2"/>
      <c r="AO36" s="292"/>
      <c r="AP36" s="291"/>
      <c r="AQ36" s="289"/>
      <c r="AR36" s="289"/>
      <c r="AS36" s="290"/>
      <c r="AT36" s="290"/>
      <c r="AU36" s="289"/>
      <c r="AW36" s="2"/>
      <c r="AX36" s="2"/>
      <c r="AY36" s="2"/>
      <c r="AZ36" s="2"/>
      <c r="BA36" s="2"/>
      <c r="BB36" s="2"/>
      <c r="BC36" s="2"/>
      <c r="BD36" s="2"/>
      <c r="BE36" s="2"/>
    </row>
    <row r="37" spans="1:57" ht="13.5" customHeight="1" thickBot="1">
      <c r="A37" s="44" t="s">
        <v>13</v>
      </c>
      <c r="B37" s="45" t="s">
        <v>6</v>
      </c>
      <c r="C37" s="239">
        <v>2</v>
      </c>
      <c r="D37" s="240"/>
      <c r="E37" s="240"/>
      <c r="F37" s="240"/>
      <c r="G37" s="252"/>
      <c r="H37" s="241">
        <v>39</v>
      </c>
      <c r="I37" s="240"/>
      <c r="J37" s="240"/>
      <c r="K37" s="240"/>
      <c r="L37" s="252"/>
      <c r="M37" s="241">
        <v>25</v>
      </c>
      <c r="N37" s="240"/>
      <c r="O37" s="240"/>
      <c r="P37" s="240"/>
      <c r="Q37" s="252"/>
      <c r="R37" s="241" t="s">
        <v>29</v>
      </c>
      <c r="S37" s="240"/>
      <c r="T37" s="240"/>
      <c r="U37" s="240"/>
      <c r="V37" s="253"/>
      <c r="W37" s="242" t="s">
        <v>8</v>
      </c>
      <c r="X37" s="243"/>
      <c r="Y37" s="46" t="s">
        <v>5</v>
      </c>
      <c r="Z37" s="47" t="s">
        <v>3</v>
      </c>
      <c r="AA37" s="293"/>
      <c r="AB37" s="276"/>
      <c r="AC37" s="275"/>
      <c r="AD37" s="273"/>
      <c r="AE37" s="275"/>
      <c r="AF37" s="274"/>
      <c r="AG37" s="273"/>
      <c r="AH37" s="274"/>
      <c r="AI37" s="273"/>
      <c r="AJ37" s="273"/>
      <c r="AK37" s="273"/>
      <c r="AL37" s="273"/>
      <c r="AM37" s="273"/>
      <c r="AN37" s="2"/>
      <c r="AO37" s="292"/>
      <c r="AP37" s="291"/>
      <c r="AQ37" s="289"/>
      <c r="AR37" s="289"/>
      <c r="AS37" s="290"/>
      <c r="AT37" s="290"/>
      <c r="AU37" s="289"/>
      <c r="AW37" s="2"/>
      <c r="AX37" s="2"/>
      <c r="AY37" s="2"/>
      <c r="AZ37" s="2"/>
      <c r="BA37" s="2"/>
      <c r="BB37" s="2"/>
      <c r="BC37" s="2"/>
      <c r="BD37" s="2"/>
      <c r="BE37" s="2"/>
    </row>
    <row r="38" spans="1:57" ht="13.5" customHeight="1" thickTop="1">
      <c r="A38" s="251">
        <v>2</v>
      </c>
      <c r="B38" s="9" t="s">
        <v>78</v>
      </c>
      <c r="C38" s="214" t="s">
        <v>159</v>
      </c>
      <c r="D38" s="215"/>
      <c r="E38" s="215"/>
      <c r="F38" s="215"/>
      <c r="G38" s="215"/>
      <c r="H38" s="247" t="s">
        <v>106</v>
      </c>
      <c r="I38" s="248"/>
      <c r="J38" s="248"/>
      <c r="K38" s="248"/>
      <c r="L38" s="249"/>
      <c r="M38" s="247" t="s">
        <v>121</v>
      </c>
      <c r="N38" s="248"/>
      <c r="O38" s="248"/>
      <c r="P38" s="248"/>
      <c r="Q38" s="249"/>
      <c r="R38" s="247" t="s">
        <v>29</v>
      </c>
      <c r="S38" s="248"/>
      <c r="T38" s="248"/>
      <c r="U38" s="248"/>
      <c r="V38" s="249"/>
      <c r="W38" s="233" t="s">
        <v>139</v>
      </c>
      <c r="X38" s="234"/>
      <c r="Y38" s="235">
        <v>4</v>
      </c>
      <c r="Z38" s="237">
        <v>1</v>
      </c>
      <c r="AA38" s="293"/>
      <c r="AB38" s="276"/>
      <c r="AC38" s="275"/>
      <c r="AD38" s="273"/>
      <c r="AE38" s="275"/>
      <c r="AF38" s="274"/>
      <c r="AG38" s="273"/>
      <c r="AH38" s="274"/>
      <c r="AI38" s="273"/>
      <c r="AJ38" s="273"/>
      <c r="AK38" s="273"/>
      <c r="AL38" s="273"/>
      <c r="AM38" s="273"/>
      <c r="AN38" s="2"/>
      <c r="AO38" s="292"/>
      <c r="AP38" s="291"/>
      <c r="AQ38" s="289"/>
      <c r="AR38" s="289"/>
      <c r="AS38" s="290"/>
      <c r="AT38" s="290"/>
      <c r="AU38" s="289"/>
      <c r="AW38" s="2"/>
      <c r="AX38" s="2"/>
      <c r="AY38" s="2"/>
      <c r="AZ38" s="2"/>
      <c r="BA38" s="2"/>
      <c r="BB38" s="2"/>
      <c r="BC38" s="2"/>
      <c r="BD38" s="2"/>
      <c r="BE38" s="2"/>
    </row>
    <row r="39" spans="1:57" ht="13.5" customHeight="1">
      <c r="A39" s="227"/>
      <c r="B39" s="11" t="s">
        <v>215</v>
      </c>
      <c r="C39" s="238" t="s">
        <v>222</v>
      </c>
      <c r="D39" s="205"/>
      <c r="E39" s="205"/>
      <c r="F39" s="205"/>
      <c r="G39" s="225"/>
      <c r="H39" s="14" t="s">
        <v>111</v>
      </c>
      <c r="I39" s="15" t="s">
        <v>140</v>
      </c>
      <c r="J39" s="15" t="s">
        <v>112</v>
      </c>
      <c r="K39" s="15" t="s">
        <v>29</v>
      </c>
      <c r="L39" s="15" t="s">
        <v>29</v>
      </c>
      <c r="M39" s="14" t="s">
        <v>225</v>
      </c>
      <c r="N39" s="15" t="s">
        <v>108</v>
      </c>
      <c r="O39" s="15" t="s">
        <v>141</v>
      </c>
      <c r="P39" s="15" t="s">
        <v>108</v>
      </c>
      <c r="Q39" s="130" t="s">
        <v>29</v>
      </c>
      <c r="R39" s="14" t="s">
        <v>29</v>
      </c>
      <c r="S39" s="15" t="s">
        <v>29</v>
      </c>
      <c r="T39" s="15" t="s">
        <v>29</v>
      </c>
      <c r="U39" s="15" t="s">
        <v>29</v>
      </c>
      <c r="V39" s="130" t="s">
        <v>29</v>
      </c>
      <c r="W39" s="231"/>
      <c r="X39" s="232"/>
      <c r="Y39" s="236"/>
      <c r="Z39" s="224"/>
      <c r="AA39" s="293"/>
      <c r="AB39" s="276"/>
      <c r="AC39" s="275"/>
      <c r="AD39" s="273"/>
      <c r="AE39" s="275"/>
      <c r="AF39" s="274"/>
      <c r="AG39" s="273"/>
      <c r="AH39" s="274"/>
      <c r="AI39" s="273"/>
      <c r="AJ39" s="273"/>
      <c r="AK39" s="273"/>
      <c r="AL39" s="273"/>
      <c r="AM39" s="273"/>
      <c r="AN39" s="2"/>
      <c r="AO39" s="292"/>
      <c r="AP39" s="291"/>
      <c r="AQ39" s="289"/>
      <c r="AR39" s="289"/>
      <c r="AS39" s="290"/>
      <c r="AT39" s="290"/>
      <c r="AU39" s="289"/>
      <c r="AW39" s="2"/>
      <c r="AX39" s="2"/>
      <c r="AY39" s="2"/>
      <c r="AZ39" s="2"/>
      <c r="BA39" s="2"/>
      <c r="BB39" s="2"/>
      <c r="BC39" s="2"/>
      <c r="BD39" s="2"/>
      <c r="BE39" s="2"/>
    </row>
    <row r="40" spans="1:57" ht="13.5" customHeight="1">
      <c r="A40" s="250">
        <v>39</v>
      </c>
      <c r="B40" s="12" t="s">
        <v>167</v>
      </c>
      <c r="C40" s="228" t="s">
        <v>113</v>
      </c>
      <c r="D40" s="212"/>
      <c r="E40" s="212"/>
      <c r="F40" s="212"/>
      <c r="G40" s="213"/>
      <c r="H40" s="214" t="s">
        <v>159</v>
      </c>
      <c r="I40" s="215"/>
      <c r="J40" s="215"/>
      <c r="K40" s="215"/>
      <c r="L40" s="215"/>
      <c r="M40" s="229" t="s">
        <v>106</v>
      </c>
      <c r="N40" s="209"/>
      <c r="O40" s="209"/>
      <c r="P40" s="209"/>
      <c r="Q40" s="210"/>
      <c r="R40" s="211" t="s">
        <v>29</v>
      </c>
      <c r="S40" s="212"/>
      <c r="T40" s="212"/>
      <c r="U40" s="212"/>
      <c r="V40" s="230"/>
      <c r="W40" s="216" t="s">
        <v>132</v>
      </c>
      <c r="X40" s="217"/>
      <c r="Y40" s="220">
        <v>3</v>
      </c>
      <c r="Z40" s="202">
        <v>2</v>
      </c>
      <c r="AA40" s="293"/>
      <c r="AB40" s="276"/>
      <c r="AC40" s="275"/>
      <c r="AD40" s="273"/>
      <c r="AE40" s="275"/>
      <c r="AF40" s="274"/>
      <c r="AG40" s="273"/>
      <c r="AH40" s="274"/>
      <c r="AI40" s="273"/>
      <c r="AJ40" s="273"/>
      <c r="AK40" s="273"/>
      <c r="AL40" s="273"/>
      <c r="AM40" s="273"/>
      <c r="AN40" s="2"/>
      <c r="AO40" s="292"/>
      <c r="AP40" s="291"/>
      <c r="AQ40" s="289"/>
      <c r="AR40" s="289"/>
      <c r="AS40" s="290"/>
      <c r="AT40" s="290"/>
      <c r="AU40" s="289"/>
      <c r="AW40" s="2"/>
      <c r="AX40" s="2"/>
      <c r="AY40" s="2"/>
      <c r="AZ40" s="2"/>
      <c r="BA40" s="2"/>
      <c r="BB40" s="2"/>
      <c r="BC40" s="2"/>
      <c r="BD40" s="2"/>
      <c r="BE40" s="2"/>
    </row>
    <row r="41" spans="1:57" ht="13.5" customHeight="1">
      <c r="A41" s="227"/>
      <c r="B41" s="11" t="s">
        <v>168</v>
      </c>
      <c r="C41" s="77" t="s">
        <v>123</v>
      </c>
      <c r="D41" s="15" t="s">
        <v>141</v>
      </c>
      <c r="E41" s="15" t="s">
        <v>124</v>
      </c>
      <c r="F41" s="15" t="s">
        <v>29</v>
      </c>
      <c r="G41" s="130" t="s">
        <v>29</v>
      </c>
      <c r="H41" s="204" t="s">
        <v>222</v>
      </c>
      <c r="I41" s="205"/>
      <c r="J41" s="205"/>
      <c r="K41" s="205"/>
      <c r="L41" s="225"/>
      <c r="M41" s="14" t="s">
        <v>111</v>
      </c>
      <c r="N41" s="15" t="s">
        <v>131</v>
      </c>
      <c r="O41" s="15" t="s">
        <v>146</v>
      </c>
      <c r="P41" s="15" t="s">
        <v>29</v>
      </c>
      <c r="Q41" s="130" t="s">
        <v>29</v>
      </c>
      <c r="R41" s="14" t="s">
        <v>29</v>
      </c>
      <c r="S41" s="15" t="s">
        <v>29</v>
      </c>
      <c r="T41" s="15" t="s">
        <v>29</v>
      </c>
      <c r="U41" s="15" t="s">
        <v>29</v>
      </c>
      <c r="V41" s="15" t="s">
        <v>29</v>
      </c>
      <c r="W41" s="231"/>
      <c r="X41" s="232"/>
      <c r="Y41" s="223"/>
      <c r="Z41" s="224"/>
      <c r="AA41" s="293"/>
      <c r="AB41" s="276"/>
      <c r="AC41" s="275"/>
      <c r="AD41" s="273"/>
      <c r="AE41" s="275"/>
      <c r="AF41" s="274"/>
      <c r="AG41" s="273"/>
      <c r="AH41" s="274"/>
      <c r="AI41" s="273"/>
      <c r="AJ41" s="273"/>
      <c r="AK41" s="273"/>
      <c r="AL41" s="273"/>
      <c r="AM41" s="273"/>
      <c r="AN41" s="2"/>
      <c r="AO41" s="292"/>
      <c r="AP41" s="291"/>
      <c r="AQ41" s="289"/>
      <c r="AR41" s="289"/>
      <c r="AS41" s="290"/>
      <c r="AT41" s="290"/>
      <c r="AU41" s="289"/>
      <c r="AW41" s="2"/>
      <c r="AX41" s="2"/>
      <c r="AY41" s="2"/>
      <c r="AZ41" s="2"/>
      <c r="BA41" s="2"/>
      <c r="BB41" s="2"/>
      <c r="BC41" s="2"/>
      <c r="BD41" s="2"/>
      <c r="BE41" s="2"/>
    </row>
    <row r="42" spans="1:57" ht="13.5" customHeight="1">
      <c r="A42" s="226">
        <v>25</v>
      </c>
      <c r="B42" s="12" t="s">
        <v>85</v>
      </c>
      <c r="C42" s="228" t="s">
        <v>114</v>
      </c>
      <c r="D42" s="212"/>
      <c r="E42" s="212"/>
      <c r="F42" s="212"/>
      <c r="G42" s="213"/>
      <c r="H42" s="229" t="s">
        <v>113</v>
      </c>
      <c r="I42" s="209"/>
      <c r="J42" s="209"/>
      <c r="K42" s="209"/>
      <c r="L42" s="210"/>
      <c r="M42" s="214" t="s">
        <v>159</v>
      </c>
      <c r="N42" s="215"/>
      <c r="O42" s="215"/>
      <c r="P42" s="215"/>
      <c r="Q42" s="215"/>
      <c r="R42" s="211" t="s">
        <v>29</v>
      </c>
      <c r="S42" s="212"/>
      <c r="T42" s="212"/>
      <c r="U42" s="212"/>
      <c r="V42" s="230"/>
      <c r="W42" s="216" t="s">
        <v>115</v>
      </c>
      <c r="X42" s="217"/>
      <c r="Y42" s="220">
        <v>2</v>
      </c>
      <c r="Z42" s="202">
        <v>3</v>
      </c>
      <c r="AA42" s="293"/>
      <c r="AB42" s="276"/>
      <c r="AC42" s="275"/>
      <c r="AD42" s="273"/>
      <c r="AE42" s="275"/>
      <c r="AF42" s="274"/>
      <c r="AG42" s="273"/>
      <c r="AH42" s="274"/>
      <c r="AI42" s="273"/>
      <c r="AJ42" s="273"/>
      <c r="AK42" s="273"/>
      <c r="AL42" s="273"/>
      <c r="AM42" s="273"/>
      <c r="AN42" s="2"/>
      <c r="AO42" s="292"/>
      <c r="AP42" s="291"/>
      <c r="AQ42" s="289"/>
      <c r="AR42" s="289"/>
      <c r="AS42" s="290"/>
      <c r="AT42" s="290"/>
      <c r="AU42" s="289"/>
      <c r="AW42" s="2"/>
      <c r="AX42" s="2"/>
      <c r="AY42" s="2"/>
      <c r="AZ42" s="2"/>
      <c r="BA42" s="2"/>
      <c r="BB42" s="2"/>
      <c r="BC42" s="2"/>
      <c r="BD42" s="2"/>
      <c r="BE42" s="2"/>
    </row>
    <row r="43" spans="1:57" ht="13.5" customHeight="1">
      <c r="A43" s="227"/>
      <c r="B43" s="11" t="s">
        <v>188</v>
      </c>
      <c r="C43" s="77" t="s">
        <v>223</v>
      </c>
      <c r="D43" s="15" t="s">
        <v>116</v>
      </c>
      <c r="E43" s="15" t="s">
        <v>140</v>
      </c>
      <c r="F43" s="15" t="s">
        <v>116</v>
      </c>
      <c r="G43" s="130" t="s">
        <v>29</v>
      </c>
      <c r="H43" s="14" t="s">
        <v>123</v>
      </c>
      <c r="I43" s="15" t="s">
        <v>134</v>
      </c>
      <c r="J43" s="15" t="s">
        <v>150</v>
      </c>
      <c r="K43" s="15" t="s">
        <v>29</v>
      </c>
      <c r="L43" s="15" t="s">
        <v>29</v>
      </c>
      <c r="M43" s="204" t="s">
        <v>222</v>
      </c>
      <c r="N43" s="205"/>
      <c r="O43" s="205"/>
      <c r="P43" s="205"/>
      <c r="Q43" s="205"/>
      <c r="R43" s="14" t="s">
        <v>29</v>
      </c>
      <c r="S43" s="15" t="s">
        <v>29</v>
      </c>
      <c r="T43" s="15" t="s">
        <v>29</v>
      </c>
      <c r="U43" s="15" t="s">
        <v>29</v>
      </c>
      <c r="V43" s="15" t="s">
        <v>29</v>
      </c>
      <c r="W43" s="231"/>
      <c r="X43" s="232"/>
      <c r="Y43" s="223"/>
      <c r="Z43" s="203"/>
      <c r="AA43" s="294"/>
      <c r="AB43" s="295"/>
      <c r="AC43" s="275"/>
      <c r="AD43" s="295"/>
      <c r="AE43" s="275"/>
      <c r="AF43" s="274"/>
      <c r="AG43" s="273"/>
      <c r="AH43" s="274"/>
      <c r="AI43" s="295"/>
      <c r="AJ43" s="295"/>
      <c r="AK43" s="295"/>
      <c r="AL43" s="295"/>
      <c r="AM43" s="295"/>
      <c r="AN43" s="2"/>
      <c r="AO43" s="292"/>
      <c r="AP43" s="291"/>
      <c r="AQ43" s="289"/>
      <c r="AR43" s="289"/>
      <c r="AS43" s="290"/>
      <c r="AT43" s="290"/>
      <c r="AU43" s="289"/>
      <c r="AW43" s="2"/>
      <c r="AX43" s="2"/>
      <c r="AY43" s="2"/>
      <c r="AZ43" s="2"/>
      <c r="BA43" s="2"/>
      <c r="BB43" s="2"/>
      <c r="BC43" s="2"/>
      <c r="BD43" s="2"/>
      <c r="BE43" s="2"/>
    </row>
    <row r="44" spans="1:57" ht="13.5" customHeight="1">
      <c r="A44" s="206" t="s">
        <v>29</v>
      </c>
      <c r="B44" s="12" t="s">
        <v>29</v>
      </c>
      <c r="C44" s="208" t="s">
        <v>29</v>
      </c>
      <c r="D44" s="209"/>
      <c r="E44" s="209"/>
      <c r="F44" s="209"/>
      <c r="G44" s="210"/>
      <c r="H44" s="211" t="s">
        <v>29</v>
      </c>
      <c r="I44" s="212"/>
      <c r="J44" s="212"/>
      <c r="K44" s="212"/>
      <c r="L44" s="213"/>
      <c r="M44" s="211" t="s">
        <v>29</v>
      </c>
      <c r="N44" s="212"/>
      <c r="O44" s="212"/>
      <c r="P44" s="212"/>
      <c r="Q44" s="213"/>
      <c r="R44" s="214" t="s">
        <v>159</v>
      </c>
      <c r="S44" s="215"/>
      <c r="T44" s="215"/>
      <c r="U44" s="215"/>
      <c r="V44" s="215"/>
      <c r="W44" s="216" t="s">
        <v>29</v>
      </c>
      <c r="X44" s="217"/>
      <c r="Y44" s="220" t="s">
        <v>29</v>
      </c>
      <c r="Z44" s="202"/>
      <c r="AA44" s="288"/>
      <c r="AB44" s="287"/>
      <c r="AC44" s="275"/>
      <c r="AD44" s="287"/>
      <c r="AE44" s="275"/>
      <c r="AF44" s="274"/>
      <c r="AG44" s="273"/>
      <c r="AH44" s="274"/>
      <c r="AI44" s="287"/>
      <c r="AJ44" s="287"/>
      <c r="AK44" s="287"/>
      <c r="AL44" s="287"/>
      <c r="AM44" s="287"/>
      <c r="AN44" s="2"/>
      <c r="AO44" s="292"/>
      <c r="AP44" s="291"/>
      <c r="AQ44" s="289"/>
      <c r="AR44" s="289"/>
      <c r="AS44" s="290"/>
      <c r="AT44" s="290"/>
      <c r="AU44" s="289"/>
      <c r="AW44" s="2"/>
      <c r="AX44" s="2"/>
      <c r="AY44" s="2"/>
      <c r="AZ44" s="2"/>
      <c r="BA44" s="2"/>
      <c r="BB44" s="2"/>
      <c r="BC44" s="2"/>
      <c r="BD44" s="2"/>
      <c r="BE44" s="2"/>
    </row>
    <row r="45" spans="1:57" ht="13.5" customHeight="1" thickBot="1">
      <c r="A45" s="207"/>
      <c r="B45" s="16" t="s">
        <v>29</v>
      </c>
      <c r="C45" s="78" t="s">
        <v>29</v>
      </c>
      <c r="D45" s="18" t="s">
        <v>29</v>
      </c>
      <c r="E45" s="18" t="s">
        <v>29</v>
      </c>
      <c r="F45" s="18" t="s">
        <v>29</v>
      </c>
      <c r="G45" s="131" t="s">
        <v>29</v>
      </c>
      <c r="H45" s="14" t="s">
        <v>29</v>
      </c>
      <c r="I45" s="15" t="s">
        <v>29</v>
      </c>
      <c r="J45" s="15" t="s">
        <v>29</v>
      </c>
      <c r="K45" s="15" t="s">
        <v>29</v>
      </c>
      <c r="L45" s="15" t="s">
        <v>29</v>
      </c>
      <c r="M45" s="17" t="s">
        <v>29</v>
      </c>
      <c r="N45" s="18" t="s">
        <v>29</v>
      </c>
      <c r="O45" s="18" t="s">
        <v>29</v>
      </c>
      <c r="P45" s="18" t="s">
        <v>29</v>
      </c>
      <c r="Q45" s="18" t="s">
        <v>29</v>
      </c>
      <c r="R45" s="198" t="s">
        <v>222</v>
      </c>
      <c r="S45" s="199"/>
      <c r="T45" s="199"/>
      <c r="U45" s="199"/>
      <c r="V45" s="199"/>
      <c r="W45" s="218"/>
      <c r="X45" s="219"/>
      <c r="Y45" s="221"/>
      <c r="Z45" s="222"/>
      <c r="AA45" s="288"/>
      <c r="AB45" s="287"/>
      <c r="AC45" s="275"/>
      <c r="AD45" s="287"/>
      <c r="AE45" s="275"/>
      <c r="AF45" s="274"/>
      <c r="AG45" s="273"/>
      <c r="AH45" s="274"/>
      <c r="AI45" s="287"/>
      <c r="AJ45" s="287"/>
      <c r="AK45" s="287"/>
      <c r="AL45" s="287"/>
      <c r="AM45" s="287"/>
      <c r="AN45" s="2"/>
      <c r="AO45" s="292"/>
      <c r="AP45" s="291"/>
      <c r="AQ45" s="289"/>
      <c r="AR45" s="289"/>
      <c r="AS45" s="290"/>
      <c r="AT45" s="290"/>
      <c r="AU45" s="289"/>
      <c r="AW45" s="2"/>
      <c r="AX45" s="2"/>
      <c r="AY45" s="2"/>
      <c r="AZ45" s="2"/>
      <c r="BA45" s="2"/>
      <c r="BB45" s="2"/>
      <c r="BC45" s="2"/>
      <c r="BD45" s="2"/>
      <c r="BE45" s="2"/>
    </row>
    <row r="46" spans="1:57" ht="13.5" customHeight="1">
      <c r="A46" s="19"/>
      <c r="B46" s="37" t="s">
        <v>10</v>
      </c>
      <c r="C46" s="200" t="s">
        <v>280</v>
      </c>
      <c r="D46" s="200"/>
      <c r="E46" s="200"/>
      <c r="F46" s="200"/>
      <c r="G46" s="200"/>
      <c r="H46" s="200"/>
      <c r="I46" s="201"/>
      <c r="J46" s="201"/>
      <c r="K46" s="201"/>
      <c r="L46" s="201"/>
      <c r="M46" s="197"/>
      <c r="N46" s="197"/>
      <c r="O46" s="38"/>
      <c r="P46" s="38"/>
      <c r="Q46" s="200" t="s">
        <v>29</v>
      </c>
      <c r="R46" s="200"/>
      <c r="S46" s="200"/>
      <c r="T46" s="200"/>
      <c r="U46" s="200"/>
      <c r="V46" s="200"/>
      <c r="W46" s="129"/>
      <c r="X46" s="129"/>
      <c r="Y46" s="129"/>
      <c r="Z46" s="39"/>
      <c r="AA46" s="288"/>
      <c r="AB46" s="287"/>
      <c r="AC46" s="275"/>
      <c r="AD46" s="287"/>
      <c r="AE46" s="275"/>
      <c r="AF46" s="274"/>
      <c r="AG46" s="273"/>
      <c r="AH46" s="274"/>
      <c r="AI46" s="287"/>
      <c r="AJ46" s="287"/>
      <c r="AK46" s="287"/>
      <c r="AL46" s="287"/>
      <c r="AM46" s="287"/>
      <c r="AN46" s="2"/>
      <c r="AO46" s="292"/>
      <c r="AP46" s="291"/>
      <c r="AQ46" s="289"/>
      <c r="AR46" s="289"/>
      <c r="AS46" s="290"/>
      <c r="AT46" s="290"/>
      <c r="AU46" s="289"/>
      <c r="AW46" s="2"/>
      <c r="AX46" s="2"/>
      <c r="AY46" s="2"/>
      <c r="AZ46" s="2"/>
      <c r="BA46" s="2"/>
      <c r="BB46" s="2"/>
      <c r="BC46" s="2"/>
      <c r="BD46" s="2"/>
      <c r="BE46" s="2"/>
    </row>
    <row r="47" spans="1:57" ht="13.5" customHeight="1">
      <c r="A47" s="19"/>
      <c r="B47" s="37" t="s">
        <v>11</v>
      </c>
      <c r="C47" s="195" t="s">
        <v>279</v>
      </c>
      <c r="D47" s="195"/>
      <c r="E47" s="195"/>
      <c r="F47" s="195"/>
      <c r="G47" s="195"/>
      <c r="H47" s="195"/>
      <c r="I47" s="196"/>
      <c r="J47" s="196"/>
      <c r="K47" s="196"/>
      <c r="L47" s="196"/>
      <c r="M47" s="197"/>
      <c r="N47" s="197"/>
      <c r="O47" s="42"/>
      <c r="P47" s="42"/>
      <c r="Q47" s="195" t="s">
        <v>29</v>
      </c>
      <c r="R47" s="195"/>
      <c r="S47" s="195"/>
      <c r="T47" s="195"/>
      <c r="U47" s="195"/>
      <c r="V47" s="195"/>
      <c r="W47" s="35"/>
      <c r="X47" s="35"/>
      <c r="Y47" s="35"/>
      <c r="Z47" s="39"/>
      <c r="AA47" s="297"/>
      <c r="AB47" s="296"/>
      <c r="AC47" s="275"/>
      <c r="AD47" s="296"/>
      <c r="AE47" s="275"/>
      <c r="AF47" s="274"/>
      <c r="AG47" s="273"/>
      <c r="AH47" s="274"/>
      <c r="AI47" s="296"/>
      <c r="AJ47" s="296"/>
      <c r="AK47" s="296"/>
      <c r="AL47" s="296"/>
      <c r="AM47" s="296"/>
      <c r="AN47" s="2"/>
      <c r="AO47" s="292"/>
      <c r="AP47" s="291"/>
      <c r="AQ47" s="289"/>
      <c r="AR47" s="289"/>
      <c r="AS47" s="290"/>
      <c r="AT47" s="290"/>
      <c r="AU47" s="289"/>
      <c r="AW47" s="2"/>
      <c r="AX47" s="2"/>
      <c r="AY47" s="2"/>
      <c r="AZ47" s="2"/>
      <c r="BA47" s="2"/>
      <c r="BB47" s="2"/>
      <c r="BC47" s="2"/>
      <c r="BD47" s="2"/>
      <c r="BE47" s="2"/>
    </row>
    <row r="48" spans="1:57" ht="13.5" customHeight="1">
      <c r="A48" s="19"/>
      <c r="B48" s="37" t="s">
        <v>12</v>
      </c>
      <c r="C48" s="195" t="s">
        <v>278</v>
      </c>
      <c r="D48" s="195"/>
      <c r="E48" s="195"/>
      <c r="F48" s="195"/>
      <c r="G48" s="195"/>
      <c r="H48" s="195"/>
      <c r="I48" s="196"/>
      <c r="J48" s="196"/>
      <c r="K48" s="196"/>
      <c r="L48" s="196"/>
      <c r="M48" s="197"/>
      <c r="N48" s="197"/>
      <c r="O48" s="38"/>
      <c r="P48" s="38"/>
      <c r="Q48" s="195" t="s">
        <v>29</v>
      </c>
      <c r="R48" s="195"/>
      <c r="S48" s="195"/>
      <c r="T48" s="195"/>
      <c r="U48" s="195"/>
      <c r="V48" s="195"/>
      <c r="W48" s="35"/>
      <c r="X48" s="35"/>
      <c r="Y48" s="35"/>
      <c r="Z48" s="39"/>
      <c r="AA48" s="297"/>
      <c r="AB48" s="296"/>
      <c r="AC48" s="275"/>
      <c r="AD48" s="296"/>
      <c r="AE48" s="275"/>
      <c r="AF48" s="274"/>
      <c r="AG48" s="273"/>
      <c r="AH48" s="274"/>
      <c r="AI48" s="296"/>
      <c r="AJ48" s="296"/>
      <c r="AK48" s="296"/>
      <c r="AL48" s="296"/>
      <c r="AM48" s="296"/>
      <c r="AN48" s="2"/>
      <c r="AO48" s="292"/>
      <c r="AP48" s="291"/>
      <c r="AQ48" s="289"/>
      <c r="AR48" s="289"/>
      <c r="AS48" s="290"/>
      <c r="AT48" s="290"/>
      <c r="AU48" s="289"/>
      <c r="AW48" s="2"/>
      <c r="AX48" s="2"/>
      <c r="AY48" s="2"/>
      <c r="AZ48" s="2"/>
      <c r="BA48" s="2"/>
      <c r="BB48" s="2"/>
      <c r="BC48" s="2"/>
      <c r="BD48" s="2"/>
      <c r="BE48" s="2"/>
    </row>
    <row r="49" spans="1:57" ht="13.5" customHeight="1">
      <c r="A49" s="19"/>
      <c r="B49" s="37"/>
      <c r="C49" s="40"/>
      <c r="D49" s="40"/>
      <c r="E49" s="40"/>
      <c r="F49" s="40"/>
      <c r="G49" s="40"/>
      <c r="H49" s="40"/>
      <c r="I49" s="35"/>
      <c r="J49" s="35"/>
      <c r="K49" s="35"/>
      <c r="L49" s="35"/>
      <c r="M49" s="41"/>
      <c r="N49" s="41"/>
      <c r="O49" s="38"/>
      <c r="P49" s="38"/>
      <c r="Q49" s="40"/>
      <c r="R49" s="40"/>
      <c r="S49" s="40"/>
      <c r="T49" s="40"/>
      <c r="U49" s="40"/>
      <c r="V49" s="40"/>
      <c r="W49" s="36"/>
      <c r="X49" s="36"/>
      <c r="Y49" s="36"/>
      <c r="Z49" s="39"/>
      <c r="AA49" s="297"/>
      <c r="AB49" s="296"/>
      <c r="AC49" s="275"/>
      <c r="AD49" s="296"/>
      <c r="AE49" s="275"/>
      <c r="AF49" s="274"/>
      <c r="AG49" s="273"/>
      <c r="AH49" s="274"/>
      <c r="AI49" s="296"/>
      <c r="AJ49" s="296"/>
      <c r="AK49" s="296"/>
      <c r="AL49" s="296"/>
      <c r="AM49" s="296"/>
      <c r="AN49" s="2"/>
      <c r="AO49" s="292"/>
      <c r="AP49" s="291"/>
      <c r="AQ49" s="289"/>
      <c r="AR49" s="289"/>
      <c r="AS49" s="289"/>
      <c r="AT49" s="289"/>
      <c r="AU49" s="289"/>
      <c r="AW49" s="2"/>
      <c r="AX49" s="2"/>
      <c r="AY49" s="2"/>
      <c r="AZ49" s="2"/>
      <c r="BA49" s="2"/>
      <c r="BB49" s="2"/>
      <c r="BC49" s="2"/>
      <c r="BD49" s="2"/>
      <c r="BE49" s="2"/>
    </row>
    <row r="50" spans="1:57" ht="13.5" customHeight="1">
      <c r="A50" s="19"/>
      <c r="B50" s="37"/>
      <c r="C50" s="40"/>
      <c r="D50" s="40"/>
      <c r="E50" s="40"/>
      <c r="F50" s="40"/>
      <c r="G50" s="40"/>
      <c r="H50" s="40"/>
      <c r="I50" s="35"/>
      <c r="J50" s="35"/>
      <c r="K50" s="35"/>
      <c r="L50" s="35"/>
      <c r="M50" s="41"/>
      <c r="N50" s="41"/>
      <c r="O50" s="38"/>
      <c r="P50" s="38"/>
      <c r="Q50" s="40"/>
      <c r="R50" s="40"/>
      <c r="S50" s="40"/>
      <c r="T50" s="40"/>
      <c r="U50" s="40"/>
      <c r="V50" s="40"/>
      <c r="W50" s="36"/>
      <c r="X50" s="36"/>
      <c r="Y50" s="36"/>
      <c r="Z50" s="39"/>
      <c r="AA50" s="297"/>
      <c r="AB50" s="296"/>
      <c r="AC50" s="275"/>
      <c r="AD50" s="296"/>
      <c r="AE50" s="275"/>
      <c r="AF50" s="274"/>
      <c r="AG50" s="273"/>
      <c r="AH50" s="274"/>
      <c r="AI50" s="296"/>
      <c r="AJ50" s="296"/>
      <c r="AK50" s="296"/>
      <c r="AL50" s="296"/>
      <c r="AM50" s="296"/>
      <c r="AN50" s="2"/>
      <c r="AO50" s="292"/>
      <c r="AP50" s="291"/>
      <c r="AQ50" s="289"/>
      <c r="AR50" s="289"/>
      <c r="AS50" s="289"/>
      <c r="AT50" s="289"/>
      <c r="AU50" s="289"/>
      <c r="AW50" s="2"/>
      <c r="AX50" s="2"/>
      <c r="AY50" s="2"/>
      <c r="AZ50" s="2"/>
      <c r="BA50" s="2"/>
      <c r="BB50" s="2"/>
      <c r="BC50" s="2"/>
      <c r="BD50" s="2"/>
      <c r="BE50" s="2"/>
    </row>
    <row r="51" spans="1:57" ht="13.5" customHeight="1">
      <c r="A51" s="26"/>
      <c r="B51" s="27"/>
      <c r="C51" s="13"/>
      <c r="D51" s="13"/>
      <c r="E51" s="13"/>
      <c r="F51" s="13"/>
      <c r="G51" s="13"/>
      <c r="H51" s="28"/>
      <c r="I51" s="28"/>
      <c r="J51" s="28"/>
      <c r="K51" s="28"/>
      <c r="L51" s="28"/>
      <c r="M51" s="28"/>
      <c r="N51" s="28"/>
      <c r="O51" s="28"/>
      <c r="P51" s="28"/>
      <c r="Q51" s="28"/>
      <c r="R51" s="28"/>
      <c r="S51" s="28"/>
      <c r="T51" s="28"/>
      <c r="U51" s="28"/>
      <c r="V51" s="28"/>
      <c r="W51" s="29"/>
      <c r="X51" s="30"/>
      <c r="Y51" s="31"/>
      <c r="Z51" s="10"/>
      <c r="AA51" s="294"/>
      <c r="AB51" s="295"/>
      <c r="AC51" s="275"/>
      <c r="AD51" s="295"/>
      <c r="AE51" s="275"/>
      <c r="AF51" s="274"/>
      <c r="AG51" s="273"/>
      <c r="AH51" s="274"/>
      <c r="AI51" s="295"/>
      <c r="AJ51" s="295"/>
      <c r="AK51" s="295"/>
      <c r="AL51" s="295"/>
      <c r="AM51" s="295"/>
      <c r="AN51" s="2"/>
      <c r="AO51" s="292"/>
      <c r="AP51" s="291"/>
      <c r="AQ51" s="289"/>
      <c r="AR51" s="289"/>
      <c r="AS51" s="290"/>
      <c r="AT51" s="290"/>
      <c r="AU51" s="289"/>
      <c r="AW51" s="2"/>
      <c r="AX51" s="2"/>
      <c r="AY51" s="2"/>
      <c r="AZ51" s="2"/>
      <c r="BA51" s="2"/>
      <c r="BB51" s="2"/>
      <c r="BC51" s="2"/>
      <c r="BD51" s="2"/>
      <c r="BE51" s="2"/>
    </row>
    <row r="52" spans="1:57" ht="15" customHeight="1" thickBot="1">
      <c r="A52" s="7" t="s">
        <v>27</v>
      </c>
      <c r="B52" s="8"/>
      <c r="C52" s="8"/>
      <c r="D52" s="8"/>
      <c r="E52" s="8"/>
      <c r="F52" s="8"/>
      <c r="G52" s="8"/>
      <c r="H52" s="8"/>
      <c r="I52" s="8"/>
      <c r="J52" s="8"/>
      <c r="K52" s="8"/>
      <c r="L52" s="8"/>
      <c r="M52" s="8"/>
      <c r="N52" s="8"/>
      <c r="O52" s="8"/>
      <c r="P52" s="8"/>
      <c r="Q52" s="8"/>
      <c r="R52" s="8"/>
      <c r="S52" s="8"/>
      <c r="T52" s="8"/>
      <c r="U52" s="8"/>
      <c r="V52" s="8"/>
      <c r="W52" s="8"/>
      <c r="X52" s="8"/>
      <c r="Y52" s="8"/>
      <c r="Z52" s="8"/>
      <c r="AA52" s="294"/>
      <c r="AB52" s="278"/>
      <c r="AC52" s="278"/>
      <c r="AD52" s="277"/>
      <c r="AE52" s="277"/>
      <c r="AN52" s="2"/>
      <c r="AO52" s="292"/>
      <c r="AP52" s="291"/>
      <c r="AQ52" s="289"/>
      <c r="AR52" s="289"/>
      <c r="AS52" s="290"/>
      <c r="AT52" s="290"/>
      <c r="AU52" s="289"/>
      <c r="AW52" s="2"/>
      <c r="AX52" s="2"/>
      <c r="AY52" s="2"/>
      <c r="AZ52" s="2"/>
      <c r="BA52" s="2"/>
      <c r="BB52" s="2"/>
      <c r="BC52" s="2"/>
      <c r="BD52" s="2"/>
      <c r="BE52" s="2"/>
    </row>
    <row r="53" spans="1:57" ht="13.5" customHeight="1" thickBot="1">
      <c r="A53" s="44" t="s">
        <v>13</v>
      </c>
      <c r="B53" s="45" t="s">
        <v>6</v>
      </c>
      <c r="C53" s="239">
        <v>3</v>
      </c>
      <c r="D53" s="240"/>
      <c r="E53" s="240"/>
      <c r="F53" s="240"/>
      <c r="G53" s="240"/>
      <c r="H53" s="241">
        <v>15</v>
      </c>
      <c r="I53" s="240"/>
      <c r="J53" s="240"/>
      <c r="K53" s="240"/>
      <c r="L53" s="240"/>
      <c r="M53" s="241">
        <v>36</v>
      </c>
      <c r="N53" s="240"/>
      <c r="O53" s="240"/>
      <c r="P53" s="240"/>
      <c r="Q53" s="240"/>
      <c r="R53" s="241" t="s">
        <v>29</v>
      </c>
      <c r="S53" s="240"/>
      <c r="T53" s="240"/>
      <c r="U53" s="240"/>
      <c r="V53" s="240"/>
      <c r="W53" s="242" t="s">
        <v>8</v>
      </c>
      <c r="X53" s="243"/>
      <c r="Y53" s="46" t="s">
        <v>5</v>
      </c>
      <c r="Z53" s="47" t="s">
        <v>3</v>
      </c>
      <c r="AA53" s="293"/>
      <c r="AB53" s="276"/>
      <c r="AC53" s="275"/>
      <c r="AD53" s="273"/>
      <c r="AE53" s="275"/>
      <c r="AF53" s="274"/>
      <c r="AG53" s="273"/>
      <c r="AH53" s="274"/>
      <c r="AI53" s="273"/>
      <c r="AJ53" s="273"/>
      <c r="AK53" s="273"/>
      <c r="AL53" s="273"/>
      <c r="AM53" s="273"/>
      <c r="AN53" s="2"/>
      <c r="AO53" s="292"/>
      <c r="AP53" s="291"/>
      <c r="AQ53" s="289"/>
      <c r="AR53" s="289"/>
      <c r="AS53" s="290"/>
      <c r="AT53" s="290"/>
      <c r="AU53" s="289"/>
      <c r="AW53" s="2"/>
      <c r="AX53" s="2"/>
      <c r="AY53" s="2"/>
      <c r="AZ53" s="2"/>
      <c r="BA53" s="2"/>
      <c r="BB53" s="2"/>
      <c r="BC53" s="2"/>
      <c r="BD53" s="2"/>
      <c r="BE53" s="2"/>
    </row>
    <row r="54" spans="1:57" ht="13.5" customHeight="1" thickTop="1">
      <c r="A54" s="226">
        <v>3</v>
      </c>
      <c r="B54" s="9" t="s">
        <v>202</v>
      </c>
      <c r="C54" s="214" t="s">
        <v>159</v>
      </c>
      <c r="D54" s="215"/>
      <c r="E54" s="215"/>
      <c r="F54" s="215"/>
      <c r="G54" s="215"/>
      <c r="H54" s="247" t="s">
        <v>106</v>
      </c>
      <c r="I54" s="248"/>
      <c r="J54" s="248"/>
      <c r="K54" s="248"/>
      <c r="L54" s="249"/>
      <c r="M54" s="247" t="s">
        <v>106</v>
      </c>
      <c r="N54" s="248"/>
      <c r="O54" s="248"/>
      <c r="P54" s="248"/>
      <c r="Q54" s="249"/>
      <c r="R54" s="247" t="s">
        <v>29</v>
      </c>
      <c r="S54" s="248"/>
      <c r="T54" s="248"/>
      <c r="U54" s="248"/>
      <c r="V54" s="249"/>
      <c r="W54" s="233" t="s">
        <v>107</v>
      </c>
      <c r="X54" s="234"/>
      <c r="Y54" s="235">
        <v>4</v>
      </c>
      <c r="Z54" s="237">
        <v>1</v>
      </c>
      <c r="AA54" s="293"/>
      <c r="AB54" s="276"/>
      <c r="AC54" s="275"/>
      <c r="AD54" s="273"/>
      <c r="AE54" s="275"/>
      <c r="AF54" s="274"/>
      <c r="AG54" s="273"/>
      <c r="AH54" s="274"/>
      <c r="AI54" s="273"/>
      <c r="AJ54" s="273"/>
      <c r="AK54" s="273"/>
      <c r="AL54" s="273"/>
      <c r="AM54" s="273"/>
      <c r="AN54" s="2"/>
      <c r="AO54" s="292"/>
      <c r="AP54" s="291"/>
      <c r="AQ54" s="289"/>
      <c r="AR54" s="289"/>
      <c r="AS54" s="290"/>
      <c r="AT54" s="290"/>
      <c r="AU54" s="289"/>
      <c r="AW54" s="2"/>
      <c r="AX54" s="2"/>
      <c r="AY54" s="2"/>
      <c r="AZ54" s="2"/>
      <c r="BA54" s="2"/>
      <c r="BB54" s="2"/>
      <c r="BC54" s="2"/>
      <c r="BD54" s="2"/>
      <c r="BE54" s="2"/>
    </row>
    <row r="55" spans="1:57" ht="13.5" customHeight="1">
      <c r="A55" s="227"/>
      <c r="B55" s="11" t="s">
        <v>214</v>
      </c>
      <c r="C55" s="238" t="s">
        <v>222</v>
      </c>
      <c r="D55" s="205"/>
      <c r="E55" s="205"/>
      <c r="F55" s="205"/>
      <c r="G55" s="225"/>
      <c r="H55" s="14" t="s">
        <v>112</v>
      </c>
      <c r="I55" s="15" t="s">
        <v>112</v>
      </c>
      <c r="J55" s="15" t="s">
        <v>126</v>
      </c>
      <c r="K55" s="15" t="s">
        <v>29</v>
      </c>
      <c r="L55" s="15" t="s">
        <v>29</v>
      </c>
      <c r="M55" s="14" t="s">
        <v>146</v>
      </c>
      <c r="N55" s="15" t="s">
        <v>146</v>
      </c>
      <c r="O55" s="15" t="s">
        <v>112</v>
      </c>
      <c r="P55" s="15" t="s">
        <v>29</v>
      </c>
      <c r="Q55" s="130" t="s">
        <v>29</v>
      </c>
      <c r="R55" s="14" t="s">
        <v>29</v>
      </c>
      <c r="S55" s="15" t="s">
        <v>29</v>
      </c>
      <c r="T55" s="15" t="s">
        <v>29</v>
      </c>
      <c r="U55" s="15" t="s">
        <v>29</v>
      </c>
      <c r="V55" s="130" t="s">
        <v>29</v>
      </c>
      <c r="W55" s="231"/>
      <c r="X55" s="232"/>
      <c r="Y55" s="236"/>
      <c r="Z55" s="224"/>
      <c r="AA55" s="293"/>
      <c r="AB55" s="276"/>
      <c r="AC55" s="275"/>
      <c r="AD55" s="273"/>
      <c r="AE55" s="275"/>
      <c r="AF55" s="274"/>
      <c r="AG55" s="273"/>
      <c r="AH55" s="274"/>
      <c r="AI55" s="273"/>
      <c r="AJ55" s="273"/>
      <c r="AK55" s="273"/>
      <c r="AL55" s="273"/>
      <c r="AM55" s="273"/>
      <c r="AN55" s="2"/>
      <c r="AO55" s="292"/>
      <c r="AP55" s="291"/>
      <c r="AQ55" s="289"/>
      <c r="AR55" s="289"/>
      <c r="AS55" s="290"/>
      <c r="AT55" s="290"/>
      <c r="AU55" s="289"/>
      <c r="AW55" s="2"/>
      <c r="AX55" s="2"/>
      <c r="AY55" s="2"/>
      <c r="AZ55" s="2"/>
      <c r="BA55" s="2"/>
      <c r="BB55" s="2"/>
      <c r="BC55" s="2"/>
      <c r="BD55" s="2"/>
      <c r="BE55" s="2"/>
    </row>
    <row r="56" spans="1:57" ht="13.5" customHeight="1">
      <c r="A56" s="226">
        <v>15</v>
      </c>
      <c r="B56" s="12" t="s">
        <v>72</v>
      </c>
      <c r="C56" s="228" t="s">
        <v>113</v>
      </c>
      <c r="D56" s="212"/>
      <c r="E56" s="212"/>
      <c r="F56" s="212"/>
      <c r="G56" s="213"/>
      <c r="H56" s="214" t="s">
        <v>159</v>
      </c>
      <c r="I56" s="215"/>
      <c r="J56" s="215"/>
      <c r="K56" s="215"/>
      <c r="L56" s="215"/>
      <c r="M56" s="229" t="s">
        <v>106</v>
      </c>
      <c r="N56" s="209"/>
      <c r="O56" s="209"/>
      <c r="P56" s="209"/>
      <c r="Q56" s="210"/>
      <c r="R56" s="211" t="s">
        <v>29</v>
      </c>
      <c r="S56" s="212"/>
      <c r="T56" s="212"/>
      <c r="U56" s="212"/>
      <c r="V56" s="230"/>
      <c r="W56" s="216" t="s">
        <v>132</v>
      </c>
      <c r="X56" s="217"/>
      <c r="Y56" s="220">
        <v>3</v>
      </c>
      <c r="Z56" s="202">
        <v>2</v>
      </c>
      <c r="AA56" s="293"/>
      <c r="AB56" s="276"/>
      <c r="AC56" s="275"/>
      <c r="AD56" s="273"/>
      <c r="AE56" s="275"/>
      <c r="AF56" s="274"/>
      <c r="AG56" s="273"/>
      <c r="AH56" s="274"/>
      <c r="AI56" s="273"/>
      <c r="AJ56" s="273"/>
      <c r="AK56" s="273"/>
      <c r="AL56" s="273"/>
      <c r="AM56" s="273"/>
      <c r="AN56" s="2"/>
      <c r="AO56" s="292"/>
      <c r="AP56" s="291"/>
      <c r="AQ56" s="289"/>
      <c r="AR56" s="289"/>
      <c r="AS56" s="290"/>
      <c r="AT56" s="290"/>
      <c r="AU56" s="289"/>
      <c r="AW56" s="2"/>
      <c r="AX56" s="2"/>
      <c r="AY56" s="2"/>
      <c r="AZ56" s="2"/>
      <c r="BA56" s="2"/>
      <c r="BB56" s="2"/>
      <c r="BC56" s="2"/>
      <c r="BD56" s="2"/>
      <c r="BE56" s="2"/>
    </row>
    <row r="57" spans="1:57" ht="13.5" customHeight="1">
      <c r="A57" s="227"/>
      <c r="B57" s="11" t="s">
        <v>201</v>
      </c>
      <c r="C57" s="77" t="s">
        <v>124</v>
      </c>
      <c r="D57" s="15" t="s">
        <v>124</v>
      </c>
      <c r="E57" s="15" t="s">
        <v>120</v>
      </c>
      <c r="F57" s="15" t="s">
        <v>29</v>
      </c>
      <c r="G57" s="130" t="s">
        <v>29</v>
      </c>
      <c r="H57" s="204" t="s">
        <v>222</v>
      </c>
      <c r="I57" s="205"/>
      <c r="J57" s="205"/>
      <c r="K57" s="205"/>
      <c r="L57" s="225"/>
      <c r="M57" s="14" t="s">
        <v>146</v>
      </c>
      <c r="N57" s="15" t="s">
        <v>108</v>
      </c>
      <c r="O57" s="15" t="s">
        <v>146</v>
      </c>
      <c r="P57" s="15" t="s">
        <v>29</v>
      </c>
      <c r="Q57" s="130" t="s">
        <v>29</v>
      </c>
      <c r="R57" s="14" t="s">
        <v>29</v>
      </c>
      <c r="S57" s="15" t="s">
        <v>29</v>
      </c>
      <c r="T57" s="15" t="s">
        <v>29</v>
      </c>
      <c r="U57" s="15" t="s">
        <v>29</v>
      </c>
      <c r="V57" s="15" t="s">
        <v>29</v>
      </c>
      <c r="W57" s="231"/>
      <c r="X57" s="232"/>
      <c r="Y57" s="223"/>
      <c r="Z57" s="224"/>
      <c r="AA57" s="293"/>
      <c r="AB57" s="276"/>
      <c r="AC57" s="275"/>
      <c r="AD57" s="273"/>
      <c r="AE57" s="275"/>
      <c r="AF57" s="274"/>
      <c r="AG57" s="273"/>
      <c r="AH57" s="274"/>
      <c r="AI57" s="273"/>
      <c r="AJ57" s="273"/>
      <c r="AK57" s="273"/>
      <c r="AL57" s="273"/>
      <c r="AM57" s="273"/>
      <c r="AN57" s="2"/>
      <c r="AO57" s="292"/>
      <c r="AP57" s="291"/>
      <c r="AQ57" s="289"/>
      <c r="AR57" s="289"/>
      <c r="AS57" s="290"/>
      <c r="AT57" s="290"/>
      <c r="AU57" s="289"/>
      <c r="AW57" s="2"/>
      <c r="AX57" s="2"/>
      <c r="AY57" s="2"/>
      <c r="AZ57" s="2"/>
      <c r="BA57" s="2"/>
      <c r="BB57" s="2"/>
      <c r="BC57" s="2"/>
      <c r="BD57" s="2"/>
      <c r="BE57" s="2"/>
    </row>
    <row r="58" spans="1:57" ht="13.5" customHeight="1">
      <c r="A58" s="226">
        <v>36</v>
      </c>
      <c r="B58" s="12" t="s">
        <v>85</v>
      </c>
      <c r="C58" s="228" t="s">
        <v>113</v>
      </c>
      <c r="D58" s="212"/>
      <c r="E58" s="212"/>
      <c r="F58" s="212"/>
      <c r="G58" s="213"/>
      <c r="H58" s="229" t="s">
        <v>113</v>
      </c>
      <c r="I58" s="209"/>
      <c r="J58" s="209"/>
      <c r="K58" s="209"/>
      <c r="L58" s="210"/>
      <c r="M58" s="214" t="s">
        <v>159</v>
      </c>
      <c r="N58" s="215"/>
      <c r="O58" s="215"/>
      <c r="P58" s="215"/>
      <c r="Q58" s="215"/>
      <c r="R58" s="211" t="s">
        <v>29</v>
      </c>
      <c r="S58" s="212"/>
      <c r="T58" s="212"/>
      <c r="U58" s="212"/>
      <c r="V58" s="230"/>
      <c r="W58" s="216" t="s">
        <v>135</v>
      </c>
      <c r="X58" s="217"/>
      <c r="Y58" s="220">
        <v>2</v>
      </c>
      <c r="Z58" s="202">
        <v>3</v>
      </c>
      <c r="AA58" s="293"/>
      <c r="AB58" s="276"/>
      <c r="AC58" s="275"/>
      <c r="AD58" s="273"/>
      <c r="AE58" s="275"/>
      <c r="AF58" s="274"/>
      <c r="AG58" s="273"/>
      <c r="AH58" s="274"/>
      <c r="AI58" s="273"/>
      <c r="AJ58" s="273"/>
      <c r="AK58" s="273"/>
      <c r="AL58" s="273"/>
      <c r="AM58" s="273"/>
      <c r="AN58" s="2"/>
      <c r="AO58" s="292"/>
      <c r="AP58" s="291"/>
      <c r="AQ58" s="289"/>
      <c r="AR58" s="289"/>
      <c r="AS58" s="290"/>
      <c r="AT58" s="290"/>
      <c r="AU58" s="289"/>
      <c r="AW58" s="2"/>
      <c r="AX58" s="2"/>
      <c r="AY58" s="2"/>
      <c r="AZ58" s="2"/>
      <c r="BA58" s="2"/>
      <c r="BB58" s="2"/>
      <c r="BC58" s="2"/>
      <c r="BD58" s="2"/>
      <c r="BE58" s="2"/>
    </row>
    <row r="59" spans="1:57" ht="13.5" customHeight="1">
      <c r="A59" s="227"/>
      <c r="B59" s="11" t="s">
        <v>172</v>
      </c>
      <c r="C59" s="77" t="s">
        <v>150</v>
      </c>
      <c r="D59" s="15" t="s">
        <v>150</v>
      </c>
      <c r="E59" s="15" t="s">
        <v>124</v>
      </c>
      <c r="F59" s="15" t="s">
        <v>29</v>
      </c>
      <c r="G59" s="130" t="s">
        <v>29</v>
      </c>
      <c r="H59" s="14" t="s">
        <v>150</v>
      </c>
      <c r="I59" s="15" t="s">
        <v>116</v>
      </c>
      <c r="J59" s="15" t="s">
        <v>150</v>
      </c>
      <c r="K59" s="15" t="s">
        <v>29</v>
      </c>
      <c r="L59" s="15" t="s">
        <v>29</v>
      </c>
      <c r="M59" s="204" t="s">
        <v>222</v>
      </c>
      <c r="N59" s="205"/>
      <c r="O59" s="205"/>
      <c r="P59" s="205"/>
      <c r="Q59" s="205"/>
      <c r="R59" s="14" t="s">
        <v>29</v>
      </c>
      <c r="S59" s="15" t="s">
        <v>29</v>
      </c>
      <c r="T59" s="15" t="s">
        <v>29</v>
      </c>
      <c r="U59" s="15" t="s">
        <v>29</v>
      </c>
      <c r="V59" s="15" t="s">
        <v>29</v>
      </c>
      <c r="W59" s="231"/>
      <c r="X59" s="232"/>
      <c r="Y59" s="223"/>
      <c r="Z59" s="203"/>
      <c r="AA59" s="288"/>
      <c r="AB59" s="287"/>
      <c r="AC59" s="275"/>
      <c r="AD59" s="273"/>
      <c r="AE59" s="275"/>
      <c r="AF59" s="274"/>
      <c r="AG59" s="273"/>
      <c r="AH59" s="274"/>
      <c r="AI59" s="273"/>
      <c r="AJ59" s="273"/>
      <c r="AK59" s="273"/>
      <c r="AL59" s="273"/>
      <c r="AM59" s="273"/>
      <c r="AN59" s="2"/>
      <c r="AO59" s="292"/>
      <c r="AP59" s="291"/>
      <c r="AQ59" s="289"/>
      <c r="AR59" s="289"/>
      <c r="AS59" s="290"/>
      <c r="AT59" s="290"/>
      <c r="AU59" s="289"/>
      <c r="AW59" s="2"/>
      <c r="AX59" s="2"/>
      <c r="AY59" s="2"/>
      <c r="AZ59" s="2"/>
      <c r="BA59" s="2"/>
      <c r="BB59" s="2"/>
      <c r="BC59" s="2"/>
      <c r="BD59" s="2"/>
      <c r="BE59" s="2"/>
    </row>
    <row r="60" spans="1:57" ht="13.5" customHeight="1">
      <c r="A60" s="206" t="s">
        <v>29</v>
      </c>
      <c r="B60" s="12" t="s">
        <v>29</v>
      </c>
      <c r="C60" s="208" t="s">
        <v>29</v>
      </c>
      <c r="D60" s="209"/>
      <c r="E60" s="209"/>
      <c r="F60" s="209"/>
      <c r="G60" s="210"/>
      <c r="H60" s="211" t="s">
        <v>29</v>
      </c>
      <c r="I60" s="212"/>
      <c r="J60" s="212"/>
      <c r="K60" s="212"/>
      <c r="L60" s="213"/>
      <c r="M60" s="211" t="s">
        <v>29</v>
      </c>
      <c r="N60" s="212"/>
      <c r="O60" s="212"/>
      <c r="P60" s="212"/>
      <c r="Q60" s="213"/>
      <c r="R60" s="214" t="s">
        <v>159</v>
      </c>
      <c r="S60" s="215"/>
      <c r="T60" s="215"/>
      <c r="U60" s="215"/>
      <c r="V60" s="215"/>
      <c r="W60" s="216" t="s">
        <v>29</v>
      </c>
      <c r="X60" s="217"/>
      <c r="Y60" s="220" t="s">
        <v>29</v>
      </c>
      <c r="Z60" s="202"/>
      <c r="AA60" s="288"/>
      <c r="AB60" s="287"/>
      <c r="AC60" s="275"/>
      <c r="AD60" s="273"/>
      <c r="AE60" s="275"/>
      <c r="AF60" s="274"/>
      <c r="AG60" s="273"/>
      <c r="AH60" s="274"/>
      <c r="AI60" s="273"/>
      <c r="AJ60" s="273"/>
      <c r="AK60" s="273"/>
      <c r="AL60" s="273"/>
      <c r="AM60" s="273"/>
      <c r="AN60" s="2"/>
      <c r="AO60" s="2"/>
      <c r="AP60" s="2"/>
      <c r="AQ60" s="2"/>
      <c r="AR60" s="2"/>
      <c r="AS60" s="2"/>
      <c r="AT60" s="2"/>
      <c r="AU60" s="2"/>
      <c r="AV60" s="2"/>
      <c r="AW60" s="2"/>
      <c r="AX60" s="2"/>
      <c r="AY60" s="2"/>
      <c r="AZ60" s="2"/>
      <c r="BA60" s="2"/>
      <c r="BB60" s="2"/>
      <c r="BC60" s="2"/>
      <c r="BD60" s="2"/>
      <c r="BE60" s="2"/>
    </row>
    <row r="61" spans="1:57" ht="13.5" customHeight="1" thickBot="1">
      <c r="A61" s="207"/>
      <c r="B61" s="16" t="s">
        <v>29</v>
      </c>
      <c r="C61" s="78" t="s">
        <v>29</v>
      </c>
      <c r="D61" s="18" t="s">
        <v>29</v>
      </c>
      <c r="E61" s="18" t="s">
        <v>29</v>
      </c>
      <c r="F61" s="18" t="s">
        <v>29</v>
      </c>
      <c r="G61" s="131" t="s">
        <v>29</v>
      </c>
      <c r="H61" s="14" t="s">
        <v>29</v>
      </c>
      <c r="I61" s="15" t="s">
        <v>29</v>
      </c>
      <c r="J61" s="15" t="s">
        <v>29</v>
      </c>
      <c r="K61" s="15" t="s">
        <v>29</v>
      </c>
      <c r="L61" s="15" t="s">
        <v>29</v>
      </c>
      <c r="M61" s="17" t="s">
        <v>29</v>
      </c>
      <c r="N61" s="18" t="s">
        <v>29</v>
      </c>
      <c r="O61" s="18" t="s">
        <v>29</v>
      </c>
      <c r="P61" s="18" t="s">
        <v>29</v>
      </c>
      <c r="Q61" s="18" t="s">
        <v>29</v>
      </c>
      <c r="R61" s="198" t="s">
        <v>222</v>
      </c>
      <c r="S61" s="199"/>
      <c r="T61" s="199"/>
      <c r="U61" s="199"/>
      <c r="V61" s="199"/>
      <c r="W61" s="218"/>
      <c r="X61" s="219"/>
      <c r="Y61" s="221"/>
      <c r="Z61" s="222"/>
      <c r="AA61" s="288"/>
      <c r="AB61" s="287"/>
      <c r="AC61" s="275"/>
      <c r="AD61" s="273"/>
      <c r="AE61" s="275"/>
      <c r="AF61" s="274"/>
      <c r="AG61" s="273"/>
      <c r="AH61" s="274"/>
      <c r="AI61" s="273"/>
      <c r="AJ61" s="273"/>
      <c r="AK61" s="273"/>
      <c r="AL61" s="273"/>
      <c r="AM61" s="273"/>
      <c r="AN61" s="2"/>
      <c r="AO61" s="280"/>
      <c r="AP61" s="2"/>
      <c r="AQ61" s="2"/>
      <c r="AR61" s="279"/>
      <c r="AS61" s="2"/>
      <c r="AT61" s="2"/>
      <c r="AU61" s="2"/>
      <c r="AV61" s="2"/>
      <c r="AW61" s="2"/>
      <c r="AX61" s="2"/>
      <c r="AY61" s="2"/>
      <c r="AZ61" s="2"/>
      <c r="BA61" s="2"/>
      <c r="BB61" s="2"/>
      <c r="BC61" s="2"/>
      <c r="BD61" s="2"/>
      <c r="BE61" s="2"/>
    </row>
    <row r="62" spans="1:57" s="5" customFormat="1" ht="13.5" customHeight="1">
      <c r="A62" s="19"/>
      <c r="B62" s="37" t="s">
        <v>10</v>
      </c>
      <c r="C62" s="200" t="s">
        <v>277</v>
      </c>
      <c r="D62" s="200"/>
      <c r="E62" s="200"/>
      <c r="F62" s="200"/>
      <c r="G62" s="200"/>
      <c r="H62" s="200"/>
      <c r="I62" s="201"/>
      <c r="J62" s="201"/>
      <c r="K62" s="201"/>
      <c r="L62" s="201"/>
      <c r="M62" s="197"/>
      <c r="N62" s="197"/>
      <c r="O62" s="38"/>
      <c r="P62" s="38"/>
      <c r="Q62" s="200" t="s">
        <v>29</v>
      </c>
      <c r="R62" s="200"/>
      <c r="S62" s="200"/>
      <c r="T62" s="200"/>
      <c r="U62" s="200"/>
      <c r="V62" s="200"/>
      <c r="W62" s="201"/>
      <c r="X62" s="201"/>
      <c r="Y62" s="201"/>
      <c r="Z62" s="39"/>
      <c r="AA62" s="286"/>
      <c r="AB62" s="285"/>
      <c r="AC62" s="275"/>
      <c r="AD62" s="273"/>
      <c r="AE62" s="275"/>
      <c r="AF62" s="274"/>
      <c r="AG62" s="273"/>
      <c r="AH62" s="274"/>
      <c r="AI62" s="273"/>
      <c r="AJ62" s="273"/>
      <c r="AK62" s="273"/>
      <c r="AL62" s="273"/>
      <c r="AM62" s="273"/>
      <c r="AN62" s="2"/>
      <c r="AO62" s="280"/>
      <c r="AP62" s="2"/>
      <c r="AQ62" s="2"/>
      <c r="AR62" s="279"/>
      <c r="AS62" s="2"/>
      <c r="AT62" s="2"/>
      <c r="AU62" s="2"/>
      <c r="AV62" s="2"/>
      <c r="AW62" s="2"/>
      <c r="AX62" s="2"/>
      <c r="AY62" s="2"/>
      <c r="AZ62" s="2"/>
      <c r="BA62" s="2"/>
      <c r="BB62" s="2"/>
      <c r="BC62" s="2"/>
      <c r="BD62" s="2"/>
      <c r="BE62" s="2"/>
    </row>
    <row r="63" spans="1:57" s="5" customFormat="1" ht="13.5" customHeight="1">
      <c r="A63" s="19"/>
      <c r="B63" s="37" t="s">
        <v>11</v>
      </c>
      <c r="C63" s="195" t="s">
        <v>276</v>
      </c>
      <c r="D63" s="195"/>
      <c r="E63" s="195"/>
      <c r="F63" s="195"/>
      <c r="G63" s="195"/>
      <c r="H63" s="195"/>
      <c r="I63" s="196"/>
      <c r="J63" s="196"/>
      <c r="K63" s="196"/>
      <c r="L63" s="196"/>
      <c r="M63" s="197"/>
      <c r="N63" s="197"/>
      <c r="O63" s="42"/>
      <c r="P63" s="42"/>
      <c r="Q63" s="195" t="s">
        <v>29</v>
      </c>
      <c r="R63" s="195"/>
      <c r="S63" s="195"/>
      <c r="T63" s="195"/>
      <c r="U63" s="195"/>
      <c r="V63" s="195"/>
      <c r="W63" s="196"/>
      <c r="X63" s="196"/>
      <c r="Y63" s="196"/>
      <c r="Z63" s="39"/>
      <c r="AA63" s="284"/>
      <c r="AB63" s="283"/>
      <c r="AC63" s="275"/>
      <c r="AD63" s="273"/>
      <c r="AE63" s="275"/>
      <c r="AF63" s="274"/>
      <c r="AG63" s="273"/>
      <c r="AH63" s="274"/>
      <c r="AI63" s="273"/>
      <c r="AJ63" s="273"/>
      <c r="AK63" s="273"/>
      <c r="AL63" s="273"/>
      <c r="AM63" s="273"/>
      <c r="AN63" s="2"/>
      <c r="AO63" s="280"/>
      <c r="AP63" s="2"/>
      <c r="AQ63" s="2"/>
      <c r="AR63" s="279"/>
      <c r="AS63" s="2"/>
      <c r="AT63" s="2"/>
      <c r="AU63" s="2"/>
      <c r="AV63" s="2"/>
      <c r="AW63" s="2"/>
      <c r="AX63" s="2"/>
      <c r="AY63" s="2"/>
      <c r="AZ63" s="2"/>
      <c r="BA63" s="2"/>
      <c r="BB63" s="2"/>
      <c r="BC63" s="2"/>
      <c r="BD63" s="2"/>
      <c r="BE63" s="2"/>
    </row>
    <row r="64" spans="1:57" s="5" customFormat="1" ht="13.5" customHeight="1">
      <c r="A64" s="19"/>
      <c r="B64" s="37" t="s">
        <v>12</v>
      </c>
      <c r="C64" s="195" t="s">
        <v>275</v>
      </c>
      <c r="D64" s="195"/>
      <c r="E64" s="195"/>
      <c r="F64" s="195"/>
      <c r="G64" s="195"/>
      <c r="H64" s="195"/>
      <c r="I64" s="196"/>
      <c r="J64" s="196"/>
      <c r="K64" s="196"/>
      <c r="L64" s="196"/>
      <c r="M64" s="197"/>
      <c r="N64" s="197"/>
      <c r="O64" s="38"/>
      <c r="P64" s="38"/>
      <c r="Q64" s="195" t="s">
        <v>29</v>
      </c>
      <c r="R64" s="195"/>
      <c r="S64" s="195"/>
      <c r="T64" s="195"/>
      <c r="U64" s="195"/>
      <c r="V64" s="195"/>
      <c r="W64" s="196"/>
      <c r="X64" s="196"/>
      <c r="Y64" s="196"/>
      <c r="Z64" s="39"/>
      <c r="AA64" s="282"/>
      <c r="AB64" s="281"/>
      <c r="AC64" s="275"/>
      <c r="AD64" s="273"/>
      <c r="AE64" s="275"/>
      <c r="AF64" s="274"/>
      <c r="AG64" s="273"/>
      <c r="AH64" s="274"/>
      <c r="AI64" s="273"/>
      <c r="AJ64" s="273"/>
      <c r="AK64" s="273"/>
      <c r="AL64" s="273"/>
      <c r="AM64" s="273"/>
      <c r="AN64" s="2"/>
      <c r="AO64" s="280"/>
      <c r="AP64" s="2"/>
      <c r="AQ64" s="2"/>
      <c r="AR64" s="279"/>
      <c r="AS64" s="2"/>
      <c r="AT64" s="2"/>
      <c r="AU64" s="2"/>
      <c r="AV64" s="2"/>
      <c r="AW64" s="2"/>
      <c r="AX64" s="2"/>
      <c r="AY64" s="2"/>
      <c r="AZ64" s="2"/>
      <c r="BA64" s="2"/>
      <c r="BB64" s="2"/>
      <c r="BC64" s="2"/>
      <c r="BD64" s="2"/>
      <c r="BE64" s="2"/>
    </row>
    <row r="65" spans="1:39" s="269" customFormat="1" ht="19.5" customHeight="1">
      <c r="A65" s="258" t="s">
        <v>218</v>
      </c>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72"/>
      <c r="AC65" s="275"/>
      <c r="AD65" s="273"/>
      <c r="AE65" s="275"/>
      <c r="AF65" s="274"/>
      <c r="AG65" s="273"/>
      <c r="AH65" s="274"/>
      <c r="AI65" s="273"/>
      <c r="AJ65" s="273"/>
      <c r="AK65" s="273"/>
      <c r="AL65" s="273"/>
      <c r="AM65" s="273"/>
    </row>
    <row r="66" spans="1:39" s="269" customFormat="1" ht="19.5" customHeight="1">
      <c r="A66" s="33"/>
      <c r="B66" s="33"/>
      <c r="C66" s="33"/>
      <c r="D66" s="5"/>
      <c r="E66" s="5"/>
      <c r="F66" s="34"/>
      <c r="G66" s="5"/>
      <c r="I66" s="34" t="s">
        <v>237</v>
      </c>
      <c r="J66" s="5"/>
      <c r="K66" s="34"/>
      <c r="L66" s="34"/>
      <c r="M66" s="5"/>
      <c r="N66" s="34"/>
      <c r="O66" s="34"/>
      <c r="P66" s="34"/>
      <c r="Q66" s="5"/>
      <c r="R66" s="32"/>
      <c r="S66" s="2"/>
      <c r="T66" s="2"/>
      <c r="U66" s="2"/>
      <c r="V66" s="2"/>
      <c r="W66" s="259" t="s">
        <v>68</v>
      </c>
      <c r="X66" s="260"/>
      <c r="Y66" s="260"/>
      <c r="Z66" s="260"/>
      <c r="AA66" s="272"/>
      <c r="AC66" s="275"/>
      <c r="AD66" s="273"/>
      <c r="AE66" s="275"/>
      <c r="AF66" s="274"/>
      <c r="AG66" s="273"/>
      <c r="AH66" s="274"/>
      <c r="AI66" s="273"/>
      <c r="AJ66" s="273"/>
      <c r="AK66" s="273"/>
      <c r="AL66" s="273"/>
      <c r="AM66" s="273"/>
    </row>
    <row r="67" spans="1:39" s="269" customFormat="1" ht="17.25" customHeight="1">
      <c r="A67" s="2"/>
      <c r="B67" s="6"/>
      <c r="C67" s="2"/>
      <c r="D67" s="2"/>
      <c r="E67" s="2"/>
      <c r="F67" s="2"/>
      <c r="G67" s="2"/>
      <c r="H67" s="2"/>
      <c r="I67" s="2"/>
      <c r="J67" s="2"/>
      <c r="K67" s="2"/>
      <c r="L67" s="2"/>
      <c r="M67" s="2"/>
      <c r="N67" s="2"/>
      <c r="O67" s="2"/>
      <c r="P67" s="2"/>
      <c r="Q67" s="2"/>
      <c r="R67" s="2"/>
      <c r="S67" s="2"/>
      <c r="T67" s="2"/>
      <c r="U67" s="2"/>
      <c r="V67" s="2"/>
      <c r="W67" s="2"/>
      <c r="X67" s="2"/>
      <c r="Y67" s="261"/>
      <c r="Z67" s="261"/>
      <c r="AA67" s="272"/>
      <c r="AC67" s="275"/>
      <c r="AD67" s="273"/>
      <c r="AE67" s="275"/>
      <c r="AF67" s="274"/>
      <c r="AG67" s="273"/>
      <c r="AH67" s="274"/>
      <c r="AI67" s="273"/>
      <c r="AJ67" s="273"/>
      <c r="AK67" s="273"/>
      <c r="AL67" s="273"/>
      <c r="AM67" s="273"/>
    </row>
    <row r="68" spans="1:39" s="269" customFormat="1" ht="15" customHeight="1" thickBot="1">
      <c r="A68" s="7" t="s">
        <v>274</v>
      </c>
      <c r="B68" s="8"/>
      <c r="C68" s="8"/>
      <c r="D68" s="8"/>
      <c r="E68" s="8"/>
      <c r="F68" s="8"/>
      <c r="G68" s="8"/>
      <c r="H68" s="8"/>
      <c r="I68" s="8"/>
      <c r="J68" s="8"/>
      <c r="K68" s="8"/>
      <c r="L68" s="8"/>
      <c r="M68" s="8"/>
      <c r="N68" s="8"/>
      <c r="O68" s="8"/>
      <c r="P68" s="8"/>
      <c r="Q68" s="8"/>
      <c r="R68" s="8"/>
      <c r="S68" s="8"/>
      <c r="T68" s="8"/>
      <c r="U68" s="8"/>
      <c r="V68" s="8"/>
      <c r="W68" s="8"/>
      <c r="X68" s="8"/>
      <c r="Y68" s="8"/>
      <c r="Z68" s="8"/>
      <c r="AA68" s="272"/>
      <c r="AB68" s="278"/>
      <c r="AC68" s="278"/>
      <c r="AD68" s="277"/>
      <c r="AE68" s="277"/>
      <c r="AH68" s="271"/>
      <c r="AI68" s="273"/>
      <c r="AJ68" s="273"/>
      <c r="AK68" s="273"/>
      <c r="AL68" s="273"/>
      <c r="AM68" s="273"/>
    </row>
    <row r="69" spans="1:39" s="269" customFormat="1" ht="13.5" customHeight="1" thickBot="1">
      <c r="A69" s="44" t="s">
        <v>13</v>
      </c>
      <c r="B69" s="45" t="s">
        <v>6</v>
      </c>
      <c r="C69" s="239">
        <v>4</v>
      </c>
      <c r="D69" s="240"/>
      <c r="E69" s="240"/>
      <c r="F69" s="240"/>
      <c r="G69" s="240"/>
      <c r="H69" s="241">
        <v>22</v>
      </c>
      <c r="I69" s="240"/>
      <c r="J69" s="240"/>
      <c r="K69" s="240"/>
      <c r="L69" s="240"/>
      <c r="M69" s="241">
        <v>33</v>
      </c>
      <c r="N69" s="240"/>
      <c r="O69" s="240"/>
      <c r="P69" s="240"/>
      <c r="Q69" s="240"/>
      <c r="R69" s="241" t="s">
        <v>29</v>
      </c>
      <c r="S69" s="240"/>
      <c r="T69" s="240"/>
      <c r="U69" s="240"/>
      <c r="V69" s="240"/>
      <c r="W69" s="242" t="s">
        <v>8</v>
      </c>
      <c r="X69" s="243"/>
      <c r="Y69" s="46" t="s">
        <v>5</v>
      </c>
      <c r="Z69" s="47" t="s">
        <v>3</v>
      </c>
      <c r="AA69" s="272"/>
      <c r="AB69" s="276"/>
      <c r="AC69" s="275"/>
      <c r="AD69" s="273"/>
      <c r="AE69" s="275"/>
      <c r="AF69" s="274"/>
      <c r="AG69" s="273"/>
      <c r="AH69" s="274"/>
      <c r="AI69" s="273"/>
      <c r="AJ69" s="273"/>
      <c r="AK69" s="273"/>
      <c r="AL69" s="273"/>
      <c r="AM69" s="273"/>
    </row>
    <row r="70" spans="1:39" s="269" customFormat="1" ht="13.5" customHeight="1" thickTop="1">
      <c r="A70" s="226">
        <v>4</v>
      </c>
      <c r="B70" s="9" t="s">
        <v>70</v>
      </c>
      <c r="C70" s="214" t="s">
        <v>159</v>
      </c>
      <c r="D70" s="215"/>
      <c r="E70" s="215"/>
      <c r="F70" s="215"/>
      <c r="G70" s="215"/>
      <c r="H70" s="247" t="s">
        <v>106</v>
      </c>
      <c r="I70" s="248"/>
      <c r="J70" s="248"/>
      <c r="K70" s="248"/>
      <c r="L70" s="249"/>
      <c r="M70" s="247" t="s">
        <v>121</v>
      </c>
      <c r="N70" s="248"/>
      <c r="O70" s="248"/>
      <c r="P70" s="248"/>
      <c r="Q70" s="249"/>
      <c r="R70" s="247" t="s">
        <v>29</v>
      </c>
      <c r="S70" s="248"/>
      <c r="T70" s="248"/>
      <c r="U70" s="248"/>
      <c r="V70" s="249"/>
      <c r="W70" s="233" t="s">
        <v>139</v>
      </c>
      <c r="X70" s="234"/>
      <c r="Y70" s="235">
        <v>4</v>
      </c>
      <c r="Z70" s="237">
        <v>1</v>
      </c>
      <c r="AA70" s="272"/>
      <c r="AB70" s="276"/>
      <c r="AC70" s="275"/>
      <c r="AD70" s="273"/>
      <c r="AE70" s="275"/>
      <c r="AF70" s="274"/>
      <c r="AG70" s="273"/>
      <c r="AH70" s="274"/>
      <c r="AI70" s="273"/>
      <c r="AJ70" s="273"/>
      <c r="AK70" s="273"/>
      <c r="AL70" s="273"/>
      <c r="AM70" s="273"/>
    </row>
    <row r="71" spans="1:39" s="269" customFormat="1" ht="13.5" customHeight="1">
      <c r="A71" s="227"/>
      <c r="B71" s="11" t="s">
        <v>213</v>
      </c>
      <c r="C71" s="238" t="s">
        <v>222</v>
      </c>
      <c r="D71" s="205"/>
      <c r="E71" s="205"/>
      <c r="F71" s="205"/>
      <c r="G71" s="225"/>
      <c r="H71" s="14" t="s">
        <v>131</v>
      </c>
      <c r="I71" s="15" t="s">
        <v>111</v>
      </c>
      <c r="J71" s="15" t="s">
        <v>111</v>
      </c>
      <c r="K71" s="15" t="s">
        <v>29</v>
      </c>
      <c r="L71" s="15" t="s">
        <v>29</v>
      </c>
      <c r="M71" s="14" t="s">
        <v>134</v>
      </c>
      <c r="N71" s="15" t="s">
        <v>147</v>
      </c>
      <c r="O71" s="15" t="s">
        <v>110</v>
      </c>
      <c r="P71" s="15" t="s">
        <v>112</v>
      </c>
      <c r="Q71" s="130" t="s">
        <v>29</v>
      </c>
      <c r="R71" s="14" t="s">
        <v>29</v>
      </c>
      <c r="S71" s="15" t="s">
        <v>29</v>
      </c>
      <c r="T71" s="15" t="s">
        <v>29</v>
      </c>
      <c r="U71" s="15" t="s">
        <v>29</v>
      </c>
      <c r="V71" s="130" t="s">
        <v>29</v>
      </c>
      <c r="W71" s="231"/>
      <c r="X71" s="232"/>
      <c r="Y71" s="236"/>
      <c r="Z71" s="224"/>
      <c r="AA71" s="272"/>
      <c r="AB71" s="276"/>
      <c r="AC71" s="275"/>
      <c r="AD71" s="273"/>
      <c r="AE71" s="275"/>
      <c r="AF71" s="274"/>
      <c r="AG71" s="273"/>
      <c r="AH71" s="274"/>
      <c r="AI71" s="273"/>
      <c r="AJ71" s="273"/>
      <c r="AK71" s="273"/>
      <c r="AL71" s="273"/>
      <c r="AM71" s="273"/>
    </row>
    <row r="72" spans="1:39" s="269" customFormat="1" ht="13.5" customHeight="1">
      <c r="A72" s="226">
        <v>22</v>
      </c>
      <c r="B72" s="12" t="s">
        <v>191</v>
      </c>
      <c r="C72" s="228" t="s">
        <v>113</v>
      </c>
      <c r="D72" s="212"/>
      <c r="E72" s="212"/>
      <c r="F72" s="212"/>
      <c r="G72" s="213"/>
      <c r="H72" s="214" t="s">
        <v>159</v>
      </c>
      <c r="I72" s="215"/>
      <c r="J72" s="215"/>
      <c r="K72" s="215"/>
      <c r="L72" s="215"/>
      <c r="M72" s="229" t="s">
        <v>113</v>
      </c>
      <c r="N72" s="209"/>
      <c r="O72" s="209"/>
      <c r="P72" s="209"/>
      <c r="Q72" s="210"/>
      <c r="R72" s="211" t="s">
        <v>29</v>
      </c>
      <c r="S72" s="212"/>
      <c r="T72" s="212"/>
      <c r="U72" s="212"/>
      <c r="V72" s="230"/>
      <c r="W72" s="216" t="s">
        <v>135</v>
      </c>
      <c r="X72" s="217"/>
      <c r="Y72" s="220">
        <v>2</v>
      </c>
      <c r="Z72" s="202">
        <v>3</v>
      </c>
      <c r="AA72" s="272"/>
      <c r="AB72" s="276"/>
      <c r="AC72" s="275"/>
      <c r="AD72" s="273"/>
      <c r="AE72" s="275"/>
      <c r="AF72" s="274"/>
      <c r="AG72" s="273"/>
      <c r="AH72" s="274"/>
      <c r="AI72" s="273"/>
      <c r="AJ72" s="273"/>
      <c r="AK72" s="273"/>
      <c r="AL72" s="273"/>
      <c r="AM72" s="273"/>
    </row>
    <row r="73" spans="1:39" s="269" customFormat="1" ht="13.5" customHeight="1">
      <c r="A73" s="227"/>
      <c r="B73" s="11" t="s">
        <v>192</v>
      </c>
      <c r="C73" s="77" t="s">
        <v>134</v>
      </c>
      <c r="D73" s="15" t="s">
        <v>123</v>
      </c>
      <c r="E73" s="15" t="s">
        <v>123</v>
      </c>
      <c r="F73" s="15" t="s">
        <v>29</v>
      </c>
      <c r="G73" s="130" t="s">
        <v>29</v>
      </c>
      <c r="H73" s="204" t="s">
        <v>222</v>
      </c>
      <c r="I73" s="205"/>
      <c r="J73" s="205"/>
      <c r="K73" s="205"/>
      <c r="L73" s="225"/>
      <c r="M73" s="14" t="s">
        <v>141</v>
      </c>
      <c r="N73" s="15" t="s">
        <v>133</v>
      </c>
      <c r="O73" s="15" t="s">
        <v>123</v>
      </c>
      <c r="P73" s="15" t="s">
        <v>29</v>
      </c>
      <c r="Q73" s="130" t="s">
        <v>29</v>
      </c>
      <c r="R73" s="14" t="s">
        <v>29</v>
      </c>
      <c r="S73" s="15" t="s">
        <v>29</v>
      </c>
      <c r="T73" s="15" t="s">
        <v>29</v>
      </c>
      <c r="U73" s="15" t="s">
        <v>29</v>
      </c>
      <c r="V73" s="15" t="s">
        <v>29</v>
      </c>
      <c r="W73" s="231"/>
      <c r="X73" s="232"/>
      <c r="Y73" s="223"/>
      <c r="Z73" s="224"/>
      <c r="AA73" s="272"/>
      <c r="AB73" s="276"/>
      <c r="AC73" s="275"/>
      <c r="AD73" s="273"/>
      <c r="AE73" s="275"/>
      <c r="AF73" s="274"/>
      <c r="AG73" s="273"/>
      <c r="AH73" s="274"/>
      <c r="AI73" s="273"/>
      <c r="AJ73" s="273"/>
      <c r="AK73" s="273"/>
      <c r="AL73" s="273"/>
      <c r="AM73" s="273"/>
    </row>
    <row r="74" spans="1:39" s="269" customFormat="1" ht="13.5" customHeight="1">
      <c r="A74" s="226">
        <v>33</v>
      </c>
      <c r="B74" s="12" t="s">
        <v>176</v>
      </c>
      <c r="C74" s="228" t="s">
        <v>114</v>
      </c>
      <c r="D74" s="212"/>
      <c r="E74" s="212"/>
      <c r="F74" s="212"/>
      <c r="G74" s="213"/>
      <c r="H74" s="229" t="s">
        <v>106</v>
      </c>
      <c r="I74" s="209"/>
      <c r="J74" s="209"/>
      <c r="K74" s="209"/>
      <c r="L74" s="210"/>
      <c r="M74" s="214" t="s">
        <v>159</v>
      </c>
      <c r="N74" s="215"/>
      <c r="O74" s="215"/>
      <c r="P74" s="215"/>
      <c r="Q74" s="215"/>
      <c r="R74" s="211" t="s">
        <v>29</v>
      </c>
      <c r="S74" s="212"/>
      <c r="T74" s="212"/>
      <c r="U74" s="212"/>
      <c r="V74" s="230"/>
      <c r="W74" s="216" t="s">
        <v>224</v>
      </c>
      <c r="X74" s="217"/>
      <c r="Y74" s="220">
        <v>3</v>
      </c>
      <c r="Z74" s="202">
        <v>2</v>
      </c>
      <c r="AA74" s="272"/>
      <c r="AB74" s="276"/>
      <c r="AC74" s="275"/>
      <c r="AD74" s="273"/>
      <c r="AE74" s="275"/>
      <c r="AF74" s="274"/>
      <c r="AG74" s="273"/>
      <c r="AH74" s="274"/>
      <c r="AI74" s="273"/>
      <c r="AJ74" s="273"/>
      <c r="AK74" s="273"/>
      <c r="AL74" s="273"/>
      <c r="AM74" s="273"/>
    </row>
    <row r="75" spans="1:39" s="269" customFormat="1" ht="13.5" customHeight="1">
      <c r="A75" s="227"/>
      <c r="B75" s="11" t="s">
        <v>177</v>
      </c>
      <c r="C75" s="77" t="s">
        <v>131</v>
      </c>
      <c r="D75" s="15" t="s">
        <v>151</v>
      </c>
      <c r="E75" s="15" t="s">
        <v>118</v>
      </c>
      <c r="F75" s="15" t="s">
        <v>124</v>
      </c>
      <c r="G75" s="130" t="s">
        <v>29</v>
      </c>
      <c r="H75" s="14" t="s">
        <v>140</v>
      </c>
      <c r="I75" s="15" t="s">
        <v>130</v>
      </c>
      <c r="J75" s="15" t="s">
        <v>111</v>
      </c>
      <c r="K75" s="15" t="s">
        <v>29</v>
      </c>
      <c r="L75" s="15" t="s">
        <v>29</v>
      </c>
      <c r="M75" s="204" t="s">
        <v>222</v>
      </c>
      <c r="N75" s="205"/>
      <c r="O75" s="205"/>
      <c r="P75" s="205"/>
      <c r="Q75" s="205"/>
      <c r="R75" s="14" t="s">
        <v>29</v>
      </c>
      <c r="S75" s="15" t="s">
        <v>29</v>
      </c>
      <c r="T75" s="15" t="s">
        <v>29</v>
      </c>
      <c r="U75" s="15" t="s">
        <v>29</v>
      </c>
      <c r="V75" s="15" t="s">
        <v>29</v>
      </c>
      <c r="W75" s="231"/>
      <c r="X75" s="232"/>
      <c r="Y75" s="223"/>
      <c r="Z75" s="203"/>
      <c r="AA75" s="272"/>
      <c r="AC75" s="275"/>
      <c r="AD75" s="273"/>
      <c r="AE75" s="275"/>
      <c r="AF75" s="274"/>
      <c r="AG75" s="273"/>
      <c r="AH75" s="274"/>
      <c r="AI75" s="273"/>
      <c r="AJ75" s="273"/>
      <c r="AK75" s="273"/>
      <c r="AL75" s="273"/>
      <c r="AM75" s="273"/>
    </row>
    <row r="76" spans="1:39" s="269" customFormat="1" ht="13.5" customHeight="1">
      <c r="A76" s="206" t="s">
        <v>29</v>
      </c>
      <c r="B76" s="12" t="s">
        <v>29</v>
      </c>
      <c r="C76" s="208" t="s">
        <v>29</v>
      </c>
      <c r="D76" s="209"/>
      <c r="E76" s="209"/>
      <c r="F76" s="209"/>
      <c r="G76" s="210"/>
      <c r="H76" s="211" t="s">
        <v>29</v>
      </c>
      <c r="I76" s="212"/>
      <c r="J76" s="212"/>
      <c r="K76" s="212"/>
      <c r="L76" s="213"/>
      <c r="M76" s="211" t="s">
        <v>29</v>
      </c>
      <c r="N76" s="212"/>
      <c r="O76" s="212"/>
      <c r="P76" s="212"/>
      <c r="Q76" s="213"/>
      <c r="R76" s="214" t="s">
        <v>159</v>
      </c>
      <c r="S76" s="215"/>
      <c r="T76" s="215"/>
      <c r="U76" s="215"/>
      <c r="V76" s="215"/>
      <c r="W76" s="216" t="s">
        <v>29</v>
      </c>
      <c r="X76" s="217"/>
      <c r="Y76" s="220" t="s">
        <v>29</v>
      </c>
      <c r="Z76" s="202"/>
      <c r="AA76" s="272"/>
      <c r="AC76" s="275"/>
      <c r="AD76" s="273"/>
      <c r="AE76" s="275"/>
      <c r="AF76" s="274"/>
      <c r="AG76" s="273"/>
      <c r="AH76" s="274"/>
      <c r="AI76" s="273"/>
      <c r="AJ76" s="273"/>
      <c r="AK76" s="273"/>
      <c r="AL76" s="273"/>
      <c r="AM76" s="273"/>
    </row>
    <row r="77" spans="1:39" s="269" customFormat="1" ht="13.5" customHeight="1" thickBot="1">
      <c r="A77" s="207"/>
      <c r="B77" s="16" t="s">
        <v>29</v>
      </c>
      <c r="C77" s="78" t="s">
        <v>29</v>
      </c>
      <c r="D77" s="18" t="s">
        <v>29</v>
      </c>
      <c r="E77" s="18" t="s">
        <v>29</v>
      </c>
      <c r="F77" s="18" t="s">
        <v>29</v>
      </c>
      <c r="G77" s="131" t="s">
        <v>29</v>
      </c>
      <c r="H77" s="14" t="s">
        <v>29</v>
      </c>
      <c r="I77" s="15" t="s">
        <v>29</v>
      </c>
      <c r="J77" s="15" t="s">
        <v>29</v>
      </c>
      <c r="K77" s="15" t="s">
        <v>29</v>
      </c>
      <c r="L77" s="15" t="s">
        <v>29</v>
      </c>
      <c r="M77" s="17" t="s">
        <v>29</v>
      </c>
      <c r="N77" s="18" t="s">
        <v>29</v>
      </c>
      <c r="O77" s="18" t="s">
        <v>29</v>
      </c>
      <c r="P77" s="18" t="s">
        <v>29</v>
      </c>
      <c r="Q77" s="18" t="s">
        <v>29</v>
      </c>
      <c r="R77" s="198" t="s">
        <v>222</v>
      </c>
      <c r="S77" s="199"/>
      <c r="T77" s="199"/>
      <c r="U77" s="199"/>
      <c r="V77" s="199"/>
      <c r="W77" s="218"/>
      <c r="X77" s="219"/>
      <c r="Y77" s="221"/>
      <c r="Z77" s="222"/>
      <c r="AA77" s="272"/>
      <c r="AC77" s="275"/>
      <c r="AD77" s="273"/>
      <c r="AE77" s="275"/>
      <c r="AF77" s="274"/>
      <c r="AG77" s="273"/>
      <c r="AH77" s="274"/>
      <c r="AI77" s="273"/>
      <c r="AJ77" s="273"/>
      <c r="AK77" s="273"/>
      <c r="AL77" s="273"/>
      <c r="AM77" s="273"/>
    </row>
    <row r="78" spans="1:39" s="269" customFormat="1" ht="13.5" customHeight="1">
      <c r="A78" s="19"/>
      <c r="B78" s="37" t="s">
        <v>10</v>
      </c>
      <c r="C78" s="200" t="s">
        <v>273</v>
      </c>
      <c r="D78" s="200"/>
      <c r="E78" s="200"/>
      <c r="F78" s="200"/>
      <c r="G78" s="200"/>
      <c r="H78" s="200"/>
      <c r="I78" s="201"/>
      <c r="J78" s="201"/>
      <c r="K78" s="201"/>
      <c r="L78" s="201"/>
      <c r="M78" s="197"/>
      <c r="N78" s="197"/>
      <c r="O78" s="38"/>
      <c r="P78" s="38"/>
      <c r="Q78" s="200" t="s">
        <v>29</v>
      </c>
      <c r="R78" s="200"/>
      <c r="S78" s="200"/>
      <c r="T78" s="200"/>
      <c r="U78" s="200"/>
      <c r="V78" s="200"/>
      <c r="W78" s="201"/>
      <c r="X78" s="201"/>
      <c r="Y78" s="201"/>
      <c r="Z78" s="39"/>
      <c r="AA78" s="272"/>
      <c r="AC78" s="275"/>
      <c r="AD78" s="273"/>
      <c r="AE78" s="275"/>
      <c r="AF78" s="274"/>
      <c r="AG78" s="273"/>
      <c r="AH78" s="274"/>
      <c r="AI78" s="273"/>
      <c r="AJ78" s="273"/>
      <c r="AK78" s="273"/>
      <c r="AL78" s="273"/>
      <c r="AM78" s="273"/>
    </row>
    <row r="79" spans="1:39" s="269" customFormat="1" ht="13.5" customHeight="1">
      <c r="A79" s="19"/>
      <c r="B79" s="37" t="s">
        <v>11</v>
      </c>
      <c r="C79" s="195" t="s">
        <v>272</v>
      </c>
      <c r="D79" s="195"/>
      <c r="E79" s="195"/>
      <c r="F79" s="195"/>
      <c r="G79" s="195"/>
      <c r="H79" s="195"/>
      <c r="I79" s="196"/>
      <c r="J79" s="196"/>
      <c r="K79" s="196"/>
      <c r="L79" s="196"/>
      <c r="M79" s="197"/>
      <c r="N79" s="197"/>
      <c r="O79" s="42"/>
      <c r="P79" s="42"/>
      <c r="Q79" s="195" t="s">
        <v>29</v>
      </c>
      <c r="R79" s="195"/>
      <c r="S79" s="195"/>
      <c r="T79" s="195"/>
      <c r="U79" s="195"/>
      <c r="V79" s="195"/>
      <c r="W79" s="196"/>
      <c r="X79" s="196"/>
      <c r="Y79" s="196"/>
      <c r="Z79" s="39"/>
      <c r="AA79" s="272"/>
      <c r="AC79" s="275"/>
      <c r="AD79" s="273"/>
      <c r="AE79" s="275"/>
      <c r="AF79" s="274"/>
      <c r="AG79" s="273"/>
      <c r="AH79" s="274"/>
      <c r="AI79" s="273"/>
      <c r="AJ79" s="273"/>
      <c r="AK79" s="273"/>
      <c r="AL79" s="273"/>
      <c r="AM79" s="273"/>
    </row>
    <row r="80" spans="1:39" s="269" customFormat="1" ht="13.5" customHeight="1">
      <c r="A80" s="19"/>
      <c r="B80" s="37" t="s">
        <v>12</v>
      </c>
      <c r="C80" s="195" t="s">
        <v>271</v>
      </c>
      <c r="D80" s="195"/>
      <c r="E80" s="195"/>
      <c r="F80" s="195"/>
      <c r="G80" s="195"/>
      <c r="H80" s="195"/>
      <c r="I80" s="196"/>
      <c r="J80" s="196"/>
      <c r="K80" s="196"/>
      <c r="L80" s="196"/>
      <c r="M80" s="197"/>
      <c r="N80" s="197"/>
      <c r="O80" s="38"/>
      <c r="P80" s="38"/>
      <c r="Q80" s="195" t="s">
        <v>29</v>
      </c>
      <c r="R80" s="195"/>
      <c r="S80" s="195"/>
      <c r="T80" s="195"/>
      <c r="U80" s="195"/>
      <c r="V80" s="195"/>
      <c r="W80" s="196"/>
      <c r="X80" s="196"/>
      <c r="Y80" s="196"/>
      <c r="Z80" s="39"/>
      <c r="AA80" s="272"/>
      <c r="AC80" s="275"/>
      <c r="AD80" s="273"/>
      <c r="AE80" s="275"/>
      <c r="AF80" s="274"/>
      <c r="AG80" s="273"/>
      <c r="AH80" s="274"/>
      <c r="AI80" s="273"/>
      <c r="AJ80" s="273"/>
      <c r="AK80" s="273"/>
      <c r="AL80" s="273"/>
      <c r="AM80" s="273"/>
    </row>
    <row r="81" spans="1:39" s="269" customFormat="1" ht="13.5" customHeight="1">
      <c r="A81" s="19"/>
      <c r="B81" s="37"/>
      <c r="C81" s="40"/>
      <c r="D81" s="40"/>
      <c r="E81" s="40"/>
      <c r="F81" s="40"/>
      <c r="G81" s="40"/>
      <c r="H81" s="40"/>
      <c r="I81" s="35"/>
      <c r="J81" s="35"/>
      <c r="K81" s="35"/>
      <c r="L81" s="35"/>
      <c r="M81" s="41"/>
      <c r="N81" s="41"/>
      <c r="O81" s="38"/>
      <c r="P81" s="38"/>
      <c r="Q81" s="40"/>
      <c r="R81" s="40"/>
      <c r="S81" s="40"/>
      <c r="T81" s="40"/>
      <c r="U81" s="40"/>
      <c r="V81" s="40"/>
      <c r="W81" s="36"/>
      <c r="X81" s="36"/>
      <c r="Y81" s="36"/>
      <c r="Z81" s="39"/>
      <c r="AA81" s="272"/>
      <c r="AC81" s="275"/>
      <c r="AD81" s="273"/>
      <c r="AE81" s="275"/>
      <c r="AF81" s="274"/>
      <c r="AG81" s="273"/>
      <c r="AH81" s="274"/>
      <c r="AI81" s="273"/>
      <c r="AJ81" s="273"/>
      <c r="AK81" s="273"/>
      <c r="AL81" s="273"/>
      <c r="AM81" s="273"/>
    </row>
    <row r="82" spans="1:39" s="269" customFormat="1" ht="13.5" customHeight="1">
      <c r="A82" s="19"/>
      <c r="B82" s="37"/>
      <c r="C82" s="40"/>
      <c r="D82" s="40"/>
      <c r="E82" s="40"/>
      <c r="F82" s="40"/>
      <c r="G82" s="40"/>
      <c r="H82" s="40"/>
      <c r="I82" s="35"/>
      <c r="J82" s="35"/>
      <c r="K82" s="35"/>
      <c r="L82" s="35"/>
      <c r="M82" s="41"/>
      <c r="N82" s="41"/>
      <c r="O82" s="38"/>
      <c r="P82" s="38"/>
      <c r="Q82" s="40"/>
      <c r="R82" s="40"/>
      <c r="S82" s="40"/>
      <c r="T82" s="40"/>
      <c r="U82" s="40"/>
      <c r="V82" s="40"/>
      <c r="W82" s="36"/>
      <c r="X82" s="36"/>
      <c r="Y82" s="36"/>
      <c r="Z82" s="39"/>
      <c r="AA82" s="272"/>
      <c r="AC82" s="275"/>
      <c r="AD82" s="273"/>
      <c r="AE82" s="275"/>
      <c r="AF82" s="274"/>
      <c r="AG82" s="273"/>
      <c r="AH82" s="274"/>
      <c r="AI82" s="273"/>
      <c r="AJ82" s="273"/>
      <c r="AK82" s="273"/>
      <c r="AL82" s="273"/>
      <c r="AM82" s="273"/>
    </row>
    <row r="83" spans="1:39" s="269" customFormat="1" ht="13.5" customHeight="1">
      <c r="A83" s="20"/>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72"/>
      <c r="AC83" s="275"/>
      <c r="AD83" s="273"/>
      <c r="AE83" s="275"/>
      <c r="AF83" s="274"/>
      <c r="AG83" s="273"/>
      <c r="AH83" s="274"/>
      <c r="AI83" s="273"/>
      <c r="AJ83" s="273"/>
      <c r="AK83" s="273"/>
      <c r="AL83" s="273"/>
      <c r="AM83" s="273"/>
    </row>
    <row r="84" spans="1:39" s="269" customFormat="1" ht="15" customHeight="1" thickBot="1">
      <c r="A84" s="7" t="s">
        <v>270</v>
      </c>
      <c r="B84" s="8"/>
      <c r="C84" s="8"/>
      <c r="D84" s="8"/>
      <c r="E84" s="8"/>
      <c r="F84" s="8"/>
      <c r="G84" s="8"/>
      <c r="H84" s="8"/>
      <c r="I84" s="8"/>
      <c r="J84" s="8"/>
      <c r="K84" s="8"/>
      <c r="L84" s="8"/>
      <c r="M84" s="8"/>
      <c r="N84" s="8"/>
      <c r="O84" s="8"/>
      <c r="P84" s="8"/>
      <c r="Q84" s="8"/>
      <c r="R84" s="8"/>
      <c r="S84" s="8"/>
      <c r="T84" s="8"/>
      <c r="U84" s="8"/>
      <c r="V84" s="8"/>
      <c r="W84" s="8"/>
      <c r="X84" s="8"/>
      <c r="Y84" s="8"/>
      <c r="Z84" s="8"/>
      <c r="AA84" s="272"/>
      <c r="AB84" s="278"/>
      <c r="AC84" s="278"/>
      <c r="AD84" s="277"/>
      <c r="AE84" s="277"/>
      <c r="AH84" s="271"/>
      <c r="AI84" s="273"/>
      <c r="AJ84" s="273"/>
      <c r="AK84" s="273"/>
      <c r="AL84" s="273"/>
      <c r="AM84" s="273"/>
    </row>
    <row r="85" spans="1:39" s="269" customFormat="1" ht="13.5" customHeight="1" thickBot="1">
      <c r="A85" s="44" t="s">
        <v>13</v>
      </c>
      <c r="B85" s="45" t="s">
        <v>6</v>
      </c>
      <c r="C85" s="239">
        <v>5</v>
      </c>
      <c r="D85" s="240"/>
      <c r="E85" s="240"/>
      <c r="F85" s="240"/>
      <c r="G85" s="240"/>
      <c r="H85" s="241">
        <v>21</v>
      </c>
      <c r="I85" s="240"/>
      <c r="J85" s="240"/>
      <c r="K85" s="240"/>
      <c r="L85" s="240"/>
      <c r="M85" s="241">
        <v>31</v>
      </c>
      <c r="N85" s="240"/>
      <c r="O85" s="240"/>
      <c r="P85" s="240"/>
      <c r="Q85" s="240"/>
      <c r="R85" s="241" t="s">
        <v>29</v>
      </c>
      <c r="S85" s="240"/>
      <c r="T85" s="240"/>
      <c r="U85" s="240"/>
      <c r="V85" s="240"/>
      <c r="W85" s="242" t="s">
        <v>8</v>
      </c>
      <c r="X85" s="243"/>
      <c r="Y85" s="46" t="s">
        <v>5</v>
      </c>
      <c r="Z85" s="47" t="s">
        <v>3</v>
      </c>
      <c r="AA85" s="272"/>
      <c r="AB85" s="276"/>
      <c r="AC85" s="275"/>
      <c r="AD85" s="273"/>
      <c r="AE85" s="275"/>
      <c r="AF85" s="274"/>
      <c r="AG85" s="273"/>
      <c r="AH85" s="274"/>
      <c r="AI85" s="273"/>
      <c r="AJ85" s="273"/>
      <c r="AK85" s="273"/>
      <c r="AL85" s="273"/>
      <c r="AM85" s="273"/>
    </row>
    <row r="86" spans="1:39" s="269" customFormat="1" ht="13.5" customHeight="1" thickTop="1">
      <c r="A86" s="226">
        <v>5</v>
      </c>
      <c r="B86" s="9" t="s">
        <v>78</v>
      </c>
      <c r="C86" s="214" t="s">
        <v>159</v>
      </c>
      <c r="D86" s="215"/>
      <c r="E86" s="215"/>
      <c r="F86" s="215"/>
      <c r="G86" s="215"/>
      <c r="H86" s="247" t="s">
        <v>106</v>
      </c>
      <c r="I86" s="248"/>
      <c r="J86" s="248"/>
      <c r="K86" s="248"/>
      <c r="L86" s="249"/>
      <c r="M86" s="247" t="s">
        <v>232</v>
      </c>
      <c r="N86" s="248"/>
      <c r="O86" s="248"/>
      <c r="P86" s="248"/>
      <c r="Q86" s="249"/>
      <c r="R86" s="247" t="s">
        <v>29</v>
      </c>
      <c r="S86" s="248"/>
      <c r="T86" s="248"/>
      <c r="U86" s="248"/>
      <c r="V86" s="249"/>
      <c r="W86" s="233" t="s">
        <v>231</v>
      </c>
      <c r="X86" s="234"/>
      <c r="Y86" s="235">
        <v>4</v>
      </c>
      <c r="Z86" s="237">
        <v>1</v>
      </c>
      <c r="AA86" s="272"/>
      <c r="AB86" s="276"/>
      <c r="AC86" s="275"/>
      <c r="AD86" s="273"/>
      <c r="AE86" s="275"/>
      <c r="AF86" s="274"/>
      <c r="AG86" s="273"/>
      <c r="AH86" s="274"/>
      <c r="AI86" s="273"/>
      <c r="AJ86" s="273"/>
      <c r="AK86" s="273"/>
      <c r="AL86" s="273"/>
      <c r="AM86" s="273"/>
    </row>
    <row r="87" spans="1:39" s="269" customFormat="1" ht="13.5" customHeight="1">
      <c r="A87" s="227"/>
      <c r="B87" s="11" t="s">
        <v>212</v>
      </c>
      <c r="C87" s="238" t="s">
        <v>222</v>
      </c>
      <c r="D87" s="205"/>
      <c r="E87" s="205"/>
      <c r="F87" s="205"/>
      <c r="G87" s="225"/>
      <c r="H87" s="14" t="s">
        <v>140</v>
      </c>
      <c r="I87" s="15" t="s">
        <v>111</v>
      </c>
      <c r="J87" s="15" t="s">
        <v>111</v>
      </c>
      <c r="K87" s="15" t="s">
        <v>29</v>
      </c>
      <c r="L87" s="15" t="s">
        <v>29</v>
      </c>
      <c r="M87" s="14" t="s">
        <v>140</v>
      </c>
      <c r="N87" s="15" t="s">
        <v>133</v>
      </c>
      <c r="O87" s="15" t="s">
        <v>111</v>
      </c>
      <c r="P87" s="15" t="s">
        <v>124</v>
      </c>
      <c r="Q87" s="130" t="s">
        <v>269</v>
      </c>
      <c r="R87" s="14" t="s">
        <v>29</v>
      </c>
      <c r="S87" s="15" t="s">
        <v>29</v>
      </c>
      <c r="T87" s="15" t="s">
        <v>29</v>
      </c>
      <c r="U87" s="15" t="s">
        <v>29</v>
      </c>
      <c r="V87" s="130" t="s">
        <v>29</v>
      </c>
      <c r="W87" s="231"/>
      <c r="X87" s="232"/>
      <c r="Y87" s="236"/>
      <c r="Z87" s="224"/>
      <c r="AA87" s="272"/>
      <c r="AB87" s="276"/>
      <c r="AC87" s="275"/>
      <c r="AD87" s="273"/>
      <c r="AE87" s="275"/>
      <c r="AF87" s="274"/>
      <c r="AG87" s="273"/>
      <c r="AH87" s="274"/>
      <c r="AI87" s="273"/>
      <c r="AJ87" s="273"/>
      <c r="AK87" s="273"/>
      <c r="AL87" s="273"/>
      <c r="AM87" s="273"/>
    </row>
    <row r="88" spans="1:39" s="269" customFormat="1" ht="13.5" customHeight="1">
      <c r="A88" s="226">
        <v>21</v>
      </c>
      <c r="B88" s="12" t="s">
        <v>193</v>
      </c>
      <c r="C88" s="228" t="s">
        <v>113</v>
      </c>
      <c r="D88" s="212"/>
      <c r="E88" s="212"/>
      <c r="F88" s="212"/>
      <c r="G88" s="213"/>
      <c r="H88" s="214" t="s">
        <v>159</v>
      </c>
      <c r="I88" s="215"/>
      <c r="J88" s="215"/>
      <c r="K88" s="215"/>
      <c r="L88" s="215"/>
      <c r="M88" s="229" t="s">
        <v>114</v>
      </c>
      <c r="N88" s="209"/>
      <c r="O88" s="209"/>
      <c r="P88" s="209"/>
      <c r="Q88" s="210"/>
      <c r="R88" s="211" t="s">
        <v>29</v>
      </c>
      <c r="S88" s="212"/>
      <c r="T88" s="212"/>
      <c r="U88" s="212"/>
      <c r="V88" s="230"/>
      <c r="W88" s="216" t="s">
        <v>115</v>
      </c>
      <c r="X88" s="217"/>
      <c r="Y88" s="220">
        <v>2</v>
      </c>
      <c r="Z88" s="202">
        <v>3</v>
      </c>
      <c r="AA88" s="272"/>
      <c r="AB88" s="276"/>
      <c r="AC88" s="275"/>
      <c r="AD88" s="273"/>
      <c r="AE88" s="275"/>
      <c r="AF88" s="274"/>
      <c r="AG88" s="273"/>
      <c r="AH88" s="274"/>
      <c r="AI88" s="273"/>
      <c r="AJ88" s="273"/>
      <c r="AK88" s="273"/>
      <c r="AL88" s="273"/>
      <c r="AM88" s="273"/>
    </row>
    <row r="89" spans="1:39" s="269" customFormat="1" ht="13.5" customHeight="1">
      <c r="A89" s="227"/>
      <c r="B89" s="11" t="s">
        <v>194</v>
      </c>
      <c r="C89" s="77" t="s">
        <v>141</v>
      </c>
      <c r="D89" s="15" t="s">
        <v>123</v>
      </c>
      <c r="E89" s="15" t="s">
        <v>123</v>
      </c>
      <c r="F89" s="15" t="s">
        <v>29</v>
      </c>
      <c r="G89" s="130" t="s">
        <v>29</v>
      </c>
      <c r="H89" s="204" t="s">
        <v>222</v>
      </c>
      <c r="I89" s="205"/>
      <c r="J89" s="205"/>
      <c r="K89" s="205"/>
      <c r="L89" s="225"/>
      <c r="M89" s="14" t="s">
        <v>112</v>
      </c>
      <c r="N89" s="15" t="s">
        <v>133</v>
      </c>
      <c r="O89" s="15" t="s">
        <v>150</v>
      </c>
      <c r="P89" s="15" t="s">
        <v>134</v>
      </c>
      <c r="Q89" s="130" t="s">
        <v>29</v>
      </c>
      <c r="R89" s="14" t="s">
        <v>29</v>
      </c>
      <c r="S89" s="15" t="s">
        <v>29</v>
      </c>
      <c r="T89" s="15" t="s">
        <v>29</v>
      </c>
      <c r="U89" s="15" t="s">
        <v>29</v>
      </c>
      <c r="V89" s="15" t="s">
        <v>29</v>
      </c>
      <c r="W89" s="231"/>
      <c r="X89" s="232"/>
      <c r="Y89" s="223"/>
      <c r="Z89" s="224"/>
      <c r="AA89" s="272"/>
      <c r="AB89" s="276"/>
      <c r="AC89" s="275"/>
      <c r="AD89" s="273"/>
      <c r="AE89" s="275"/>
      <c r="AF89" s="274"/>
      <c r="AG89" s="273"/>
      <c r="AH89" s="274"/>
      <c r="AI89" s="273"/>
      <c r="AJ89" s="273"/>
      <c r="AK89" s="273"/>
      <c r="AL89" s="273"/>
      <c r="AM89" s="273"/>
    </row>
    <row r="90" spans="1:39" s="269" customFormat="1" ht="13.5" customHeight="1">
      <c r="A90" s="226">
        <v>31</v>
      </c>
      <c r="B90" s="12" t="s">
        <v>176</v>
      </c>
      <c r="C90" s="228" t="s">
        <v>235</v>
      </c>
      <c r="D90" s="212"/>
      <c r="E90" s="212"/>
      <c r="F90" s="212"/>
      <c r="G90" s="213"/>
      <c r="H90" s="229" t="s">
        <v>121</v>
      </c>
      <c r="I90" s="209"/>
      <c r="J90" s="209"/>
      <c r="K90" s="209"/>
      <c r="L90" s="210"/>
      <c r="M90" s="214" t="s">
        <v>159</v>
      </c>
      <c r="N90" s="215"/>
      <c r="O90" s="215"/>
      <c r="P90" s="215"/>
      <c r="Q90" s="215"/>
      <c r="R90" s="211" t="s">
        <v>29</v>
      </c>
      <c r="S90" s="212"/>
      <c r="T90" s="212"/>
      <c r="U90" s="212"/>
      <c r="V90" s="230"/>
      <c r="W90" s="216" t="s">
        <v>234</v>
      </c>
      <c r="X90" s="217"/>
      <c r="Y90" s="220">
        <v>3</v>
      </c>
      <c r="Z90" s="202">
        <v>2</v>
      </c>
      <c r="AA90" s="272"/>
      <c r="AB90" s="276"/>
      <c r="AC90" s="275"/>
      <c r="AD90" s="273"/>
      <c r="AE90" s="275"/>
      <c r="AF90" s="274"/>
      <c r="AG90" s="273"/>
      <c r="AH90" s="274"/>
      <c r="AI90" s="273"/>
      <c r="AJ90" s="273"/>
      <c r="AK90" s="273"/>
      <c r="AL90" s="273"/>
      <c r="AM90" s="273"/>
    </row>
    <row r="91" spans="1:39" s="269" customFormat="1" ht="13.5" customHeight="1">
      <c r="A91" s="227"/>
      <c r="B91" s="11" t="s">
        <v>179</v>
      </c>
      <c r="C91" s="77" t="s">
        <v>141</v>
      </c>
      <c r="D91" s="15" t="s">
        <v>130</v>
      </c>
      <c r="E91" s="15" t="s">
        <v>123</v>
      </c>
      <c r="F91" s="15" t="s">
        <v>112</v>
      </c>
      <c r="G91" s="130" t="s">
        <v>268</v>
      </c>
      <c r="H91" s="14" t="s">
        <v>124</v>
      </c>
      <c r="I91" s="15" t="s">
        <v>130</v>
      </c>
      <c r="J91" s="15" t="s">
        <v>146</v>
      </c>
      <c r="K91" s="15" t="s">
        <v>131</v>
      </c>
      <c r="L91" s="15" t="s">
        <v>29</v>
      </c>
      <c r="M91" s="204" t="s">
        <v>222</v>
      </c>
      <c r="N91" s="205"/>
      <c r="O91" s="205"/>
      <c r="P91" s="205"/>
      <c r="Q91" s="205"/>
      <c r="R91" s="14" t="s">
        <v>29</v>
      </c>
      <c r="S91" s="15" t="s">
        <v>29</v>
      </c>
      <c r="T91" s="15" t="s">
        <v>29</v>
      </c>
      <c r="U91" s="15" t="s">
        <v>29</v>
      </c>
      <c r="V91" s="15" t="s">
        <v>29</v>
      </c>
      <c r="W91" s="231"/>
      <c r="X91" s="232"/>
      <c r="Y91" s="223"/>
      <c r="Z91" s="203"/>
      <c r="AA91" s="272"/>
      <c r="AC91" s="275"/>
      <c r="AD91" s="273"/>
      <c r="AE91" s="275"/>
      <c r="AF91" s="274"/>
      <c r="AG91" s="273"/>
      <c r="AH91" s="274"/>
      <c r="AI91" s="273"/>
      <c r="AJ91" s="273"/>
      <c r="AK91" s="273"/>
      <c r="AL91" s="273"/>
      <c r="AM91" s="273"/>
    </row>
    <row r="92" spans="1:39" s="269" customFormat="1" ht="13.5" customHeight="1">
      <c r="A92" s="206" t="s">
        <v>29</v>
      </c>
      <c r="B92" s="12" t="s">
        <v>29</v>
      </c>
      <c r="C92" s="208" t="s">
        <v>29</v>
      </c>
      <c r="D92" s="209"/>
      <c r="E92" s="209"/>
      <c r="F92" s="209"/>
      <c r="G92" s="210"/>
      <c r="H92" s="211" t="s">
        <v>29</v>
      </c>
      <c r="I92" s="212"/>
      <c r="J92" s="212"/>
      <c r="K92" s="212"/>
      <c r="L92" s="213"/>
      <c r="M92" s="211" t="s">
        <v>29</v>
      </c>
      <c r="N92" s="212"/>
      <c r="O92" s="212"/>
      <c r="P92" s="212"/>
      <c r="Q92" s="213"/>
      <c r="R92" s="214" t="s">
        <v>159</v>
      </c>
      <c r="S92" s="215"/>
      <c r="T92" s="215"/>
      <c r="U92" s="215"/>
      <c r="V92" s="215"/>
      <c r="W92" s="216" t="s">
        <v>29</v>
      </c>
      <c r="X92" s="217"/>
      <c r="Y92" s="220" t="s">
        <v>29</v>
      </c>
      <c r="Z92" s="202"/>
      <c r="AA92" s="272"/>
      <c r="AC92" s="275"/>
      <c r="AD92" s="273"/>
      <c r="AE92" s="275"/>
      <c r="AF92" s="274"/>
      <c r="AG92" s="273"/>
      <c r="AH92" s="274"/>
      <c r="AI92" s="273"/>
      <c r="AJ92" s="273"/>
      <c r="AK92" s="273"/>
      <c r="AL92" s="273"/>
      <c r="AM92" s="273"/>
    </row>
    <row r="93" spans="1:39" s="269" customFormat="1" ht="13.5" customHeight="1" thickBot="1">
      <c r="A93" s="207"/>
      <c r="B93" s="16" t="s">
        <v>29</v>
      </c>
      <c r="C93" s="78" t="s">
        <v>29</v>
      </c>
      <c r="D93" s="18" t="s">
        <v>29</v>
      </c>
      <c r="E93" s="18" t="s">
        <v>29</v>
      </c>
      <c r="F93" s="18" t="s">
        <v>29</v>
      </c>
      <c r="G93" s="131" t="s">
        <v>29</v>
      </c>
      <c r="H93" s="14" t="s">
        <v>29</v>
      </c>
      <c r="I93" s="15" t="s">
        <v>29</v>
      </c>
      <c r="J93" s="15" t="s">
        <v>29</v>
      </c>
      <c r="K93" s="15" t="s">
        <v>29</v>
      </c>
      <c r="L93" s="15" t="s">
        <v>29</v>
      </c>
      <c r="M93" s="17" t="s">
        <v>29</v>
      </c>
      <c r="N93" s="18" t="s">
        <v>29</v>
      </c>
      <c r="O93" s="18" t="s">
        <v>29</v>
      </c>
      <c r="P93" s="18" t="s">
        <v>29</v>
      </c>
      <c r="Q93" s="18" t="s">
        <v>29</v>
      </c>
      <c r="R93" s="198" t="s">
        <v>222</v>
      </c>
      <c r="S93" s="199"/>
      <c r="T93" s="199"/>
      <c r="U93" s="199"/>
      <c r="V93" s="199"/>
      <c r="W93" s="218"/>
      <c r="X93" s="219"/>
      <c r="Y93" s="221"/>
      <c r="Z93" s="222"/>
      <c r="AA93" s="272"/>
      <c r="AC93" s="275"/>
      <c r="AD93" s="273"/>
      <c r="AE93" s="275"/>
      <c r="AF93" s="274"/>
      <c r="AG93" s="273"/>
      <c r="AH93" s="274"/>
      <c r="AI93" s="273"/>
      <c r="AJ93" s="273"/>
      <c r="AK93" s="273"/>
      <c r="AL93" s="273"/>
      <c r="AM93" s="273"/>
    </row>
    <row r="94" spans="1:39" s="269" customFormat="1" ht="13.5" customHeight="1">
      <c r="A94" s="19"/>
      <c r="B94" s="37" t="s">
        <v>10</v>
      </c>
      <c r="C94" s="200" t="s">
        <v>267</v>
      </c>
      <c r="D94" s="200"/>
      <c r="E94" s="200"/>
      <c r="F94" s="200"/>
      <c r="G94" s="200"/>
      <c r="H94" s="200"/>
      <c r="I94" s="201"/>
      <c r="J94" s="201"/>
      <c r="K94" s="201"/>
      <c r="L94" s="201"/>
      <c r="M94" s="197"/>
      <c r="N94" s="197"/>
      <c r="O94" s="38"/>
      <c r="P94" s="38"/>
      <c r="Q94" s="200" t="s">
        <v>29</v>
      </c>
      <c r="R94" s="200"/>
      <c r="S94" s="200"/>
      <c r="T94" s="200"/>
      <c r="U94" s="200"/>
      <c r="V94" s="200"/>
      <c r="W94" s="201"/>
      <c r="X94" s="201"/>
      <c r="Y94" s="201"/>
      <c r="Z94" s="39"/>
      <c r="AA94" s="272"/>
      <c r="AC94" s="275"/>
      <c r="AD94" s="273"/>
      <c r="AE94" s="275"/>
      <c r="AF94" s="274"/>
      <c r="AG94" s="273"/>
      <c r="AH94" s="274"/>
      <c r="AI94" s="273"/>
      <c r="AJ94" s="273"/>
      <c r="AK94" s="273"/>
      <c r="AL94" s="273"/>
      <c r="AM94" s="273"/>
    </row>
    <row r="95" spans="1:39" s="269" customFormat="1" ht="13.5" customHeight="1">
      <c r="A95" s="19"/>
      <c r="B95" s="37" t="s">
        <v>11</v>
      </c>
      <c r="C95" s="195" t="s">
        <v>266</v>
      </c>
      <c r="D95" s="195"/>
      <c r="E95" s="195"/>
      <c r="F95" s="195"/>
      <c r="G95" s="195"/>
      <c r="H95" s="195"/>
      <c r="I95" s="196"/>
      <c r="J95" s="196"/>
      <c r="K95" s="196"/>
      <c r="L95" s="196"/>
      <c r="M95" s="197"/>
      <c r="N95" s="197"/>
      <c r="O95" s="42"/>
      <c r="P95" s="42"/>
      <c r="Q95" s="195" t="s">
        <v>29</v>
      </c>
      <c r="R95" s="195"/>
      <c r="S95" s="195"/>
      <c r="T95" s="195"/>
      <c r="U95" s="195"/>
      <c r="V95" s="195"/>
      <c r="W95" s="196"/>
      <c r="X95" s="196"/>
      <c r="Y95" s="196"/>
      <c r="Z95" s="39"/>
      <c r="AA95" s="272"/>
      <c r="AC95" s="275"/>
      <c r="AD95" s="273"/>
      <c r="AE95" s="275"/>
      <c r="AF95" s="274"/>
      <c r="AG95" s="273"/>
      <c r="AH95" s="274"/>
      <c r="AI95" s="273"/>
      <c r="AJ95" s="273"/>
      <c r="AK95" s="273"/>
      <c r="AL95" s="273"/>
      <c r="AM95" s="273"/>
    </row>
    <row r="96" spans="1:39" s="269" customFormat="1" ht="13.5" customHeight="1">
      <c r="A96" s="19"/>
      <c r="B96" s="37" t="s">
        <v>12</v>
      </c>
      <c r="C96" s="195" t="s">
        <v>265</v>
      </c>
      <c r="D96" s="195"/>
      <c r="E96" s="195"/>
      <c r="F96" s="195"/>
      <c r="G96" s="195"/>
      <c r="H96" s="195"/>
      <c r="I96" s="196"/>
      <c r="J96" s="196"/>
      <c r="K96" s="196"/>
      <c r="L96" s="196"/>
      <c r="M96" s="197"/>
      <c r="N96" s="197"/>
      <c r="O96" s="38"/>
      <c r="P96" s="38"/>
      <c r="Q96" s="195" t="s">
        <v>29</v>
      </c>
      <c r="R96" s="195"/>
      <c r="S96" s="195"/>
      <c r="T96" s="195"/>
      <c r="U96" s="195"/>
      <c r="V96" s="195"/>
      <c r="W96" s="196"/>
      <c r="X96" s="196"/>
      <c r="Y96" s="196"/>
      <c r="Z96" s="39"/>
      <c r="AA96" s="272"/>
      <c r="AC96" s="275"/>
      <c r="AD96" s="273"/>
      <c r="AE96" s="275"/>
      <c r="AF96" s="274"/>
      <c r="AG96" s="273"/>
      <c r="AH96" s="274"/>
      <c r="AI96" s="273"/>
      <c r="AJ96" s="273"/>
      <c r="AK96" s="273"/>
      <c r="AL96" s="273"/>
      <c r="AM96" s="273"/>
    </row>
    <row r="97" spans="1:39" s="269" customFormat="1" ht="13.5" customHeight="1">
      <c r="A97" s="19"/>
      <c r="B97" s="37"/>
      <c r="C97" s="40"/>
      <c r="D97" s="40"/>
      <c r="E97" s="40"/>
      <c r="F97" s="40"/>
      <c r="G97" s="40"/>
      <c r="H97" s="40"/>
      <c r="I97" s="35"/>
      <c r="J97" s="35"/>
      <c r="K97" s="35"/>
      <c r="L97" s="35"/>
      <c r="M97" s="41"/>
      <c r="N97" s="41"/>
      <c r="O97" s="38"/>
      <c r="P97" s="38"/>
      <c r="Q97" s="40"/>
      <c r="R97" s="40"/>
      <c r="S97" s="40"/>
      <c r="T97" s="40"/>
      <c r="U97" s="40"/>
      <c r="V97" s="40"/>
      <c r="W97" s="36"/>
      <c r="X97" s="36"/>
      <c r="Y97" s="36"/>
      <c r="Z97" s="39"/>
      <c r="AA97" s="272"/>
      <c r="AC97" s="275"/>
      <c r="AD97" s="273"/>
      <c r="AE97" s="275"/>
      <c r="AF97" s="274"/>
      <c r="AG97" s="273"/>
      <c r="AH97" s="274"/>
      <c r="AI97" s="273"/>
      <c r="AJ97" s="273"/>
      <c r="AK97" s="273"/>
      <c r="AL97" s="273"/>
      <c r="AM97" s="273"/>
    </row>
    <row r="98" spans="1:39" s="269" customFormat="1" ht="13.5" customHeight="1">
      <c r="A98" s="19"/>
      <c r="B98" s="37"/>
      <c r="C98" s="40"/>
      <c r="D98" s="40"/>
      <c r="E98" s="40"/>
      <c r="F98" s="40"/>
      <c r="G98" s="40"/>
      <c r="H98" s="40"/>
      <c r="I98" s="35"/>
      <c r="J98" s="35"/>
      <c r="K98" s="35"/>
      <c r="L98" s="35"/>
      <c r="M98" s="41"/>
      <c r="N98" s="41"/>
      <c r="O98" s="38"/>
      <c r="P98" s="38"/>
      <c r="Q98" s="40"/>
      <c r="R98" s="40"/>
      <c r="S98" s="40"/>
      <c r="T98" s="40"/>
      <c r="U98" s="40"/>
      <c r="V98" s="40"/>
      <c r="W98" s="36"/>
      <c r="X98" s="36"/>
      <c r="Y98" s="36"/>
      <c r="Z98" s="39"/>
      <c r="AA98" s="272"/>
      <c r="AC98" s="275"/>
      <c r="AD98" s="273"/>
      <c r="AE98" s="275"/>
      <c r="AF98" s="274"/>
      <c r="AG98" s="273"/>
      <c r="AH98" s="274"/>
      <c r="AI98" s="273"/>
      <c r="AJ98" s="273"/>
      <c r="AK98" s="273"/>
      <c r="AL98" s="273"/>
      <c r="AM98" s="273"/>
    </row>
    <row r="99" spans="1:39" s="269" customFormat="1" ht="14.25" customHeight="1">
      <c r="A99" s="23"/>
      <c r="B99" s="24"/>
      <c r="C99" s="25"/>
      <c r="D99" s="25"/>
      <c r="E99" s="25"/>
      <c r="F99" s="25"/>
      <c r="G99" s="25"/>
      <c r="H99" s="25"/>
      <c r="I99" s="25"/>
      <c r="J99" s="25"/>
      <c r="K99" s="25"/>
      <c r="L99" s="25"/>
      <c r="M99" s="25"/>
      <c r="N99" s="25"/>
      <c r="O99" s="25"/>
      <c r="P99" s="25"/>
      <c r="Q99" s="25"/>
      <c r="R99" s="25"/>
      <c r="S99" s="25"/>
      <c r="T99" s="25"/>
      <c r="U99" s="25"/>
      <c r="V99" s="25"/>
      <c r="W99" s="22"/>
      <c r="X99" s="22"/>
      <c r="Y99" s="22"/>
      <c r="Z99" s="22"/>
      <c r="AA99" s="272"/>
      <c r="AC99" s="275"/>
      <c r="AD99" s="273"/>
      <c r="AE99" s="275"/>
      <c r="AF99" s="274"/>
      <c r="AG99" s="273"/>
      <c r="AH99" s="274"/>
      <c r="AI99" s="273"/>
      <c r="AJ99" s="273"/>
      <c r="AK99" s="273"/>
      <c r="AL99" s="273"/>
      <c r="AM99" s="273"/>
    </row>
    <row r="100" spans="1:39" s="269" customFormat="1" ht="15" customHeight="1" thickBot="1">
      <c r="A100" s="7" t="s">
        <v>264</v>
      </c>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272"/>
      <c r="AB100" s="278"/>
      <c r="AC100" s="278"/>
      <c r="AD100" s="277"/>
      <c r="AE100" s="277"/>
      <c r="AH100" s="271"/>
      <c r="AI100" s="273"/>
      <c r="AJ100" s="273"/>
      <c r="AK100" s="273"/>
      <c r="AL100" s="273"/>
      <c r="AM100" s="273"/>
    </row>
    <row r="101" spans="1:39" s="269" customFormat="1" ht="13.5" customHeight="1" thickBot="1">
      <c r="A101" s="44" t="s">
        <v>13</v>
      </c>
      <c r="B101" s="45" t="s">
        <v>6</v>
      </c>
      <c r="C101" s="239">
        <v>6</v>
      </c>
      <c r="D101" s="240"/>
      <c r="E101" s="240"/>
      <c r="F101" s="240"/>
      <c r="G101" s="240"/>
      <c r="H101" s="241">
        <v>19</v>
      </c>
      <c r="I101" s="240"/>
      <c r="J101" s="240"/>
      <c r="K101" s="240"/>
      <c r="L101" s="240"/>
      <c r="M101" s="241">
        <v>40</v>
      </c>
      <c r="N101" s="240"/>
      <c r="O101" s="240"/>
      <c r="P101" s="240"/>
      <c r="Q101" s="240"/>
      <c r="R101" s="241" t="s">
        <v>29</v>
      </c>
      <c r="S101" s="240"/>
      <c r="T101" s="240"/>
      <c r="U101" s="240"/>
      <c r="V101" s="240"/>
      <c r="W101" s="242" t="s">
        <v>8</v>
      </c>
      <c r="X101" s="243"/>
      <c r="Y101" s="46" t="s">
        <v>5</v>
      </c>
      <c r="Z101" s="47" t="s">
        <v>3</v>
      </c>
      <c r="AA101" s="272"/>
      <c r="AB101" s="276"/>
      <c r="AC101" s="275"/>
      <c r="AD101" s="273"/>
      <c r="AE101" s="275"/>
      <c r="AF101" s="274"/>
      <c r="AG101" s="273"/>
      <c r="AH101" s="274"/>
      <c r="AI101" s="273"/>
      <c r="AJ101" s="273"/>
      <c r="AK101" s="273"/>
      <c r="AL101" s="273"/>
      <c r="AM101" s="273"/>
    </row>
    <row r="102" spans="1:39" s="269" customFormat="1" ht="13.5" customHeight="1" thickTop="1">
      <c r="A102" s="226">
        <v>6</v>
      </c>
      <c r="B102" s="9" t="s">
        <v>78</v>
      </c>
      <c r="C102" s="244" t="s">
        <v>159</v>
      </c>
      <c r="D102" s="245"/>
      <c r="E102" s="245"/>
      <c r="F102" s="245"/>
      <c r="G102" s="246"/>
      <c r="H102" s="247" t="s">
        <v>106</v>
      </c>
      <c r="I102" s="248"/>
      <c r="J102" s="248"/>
      <c r="K102" s="248"/>
      <c r="L102" s="249"/>
      <c r="M102" s="247" t="s">
        <v>106</v>
      </c>
      <c r="N102" s="248"/>
      <c r="O102" s="248"/>
      <c r="P102" s="248"/>
      <c r="Q102" s="249"/>
      <c r="R102" s="247" t="s">
        <v>29</v>
      </c>
      <c r="S102" s="248"/>
      <c r="T102" s="248"/>
      <c r="U102" s="248"/>
      <c r="V102" s="249"/>
      <c r="W102" s="233" t="s">
        <v>107</v>
      </c>
      <c r="X102" s="234"/>
      <c r="Y102" s="235">
        <v>4</v>
      </c>
      <c r="Z102" s="237">
        <v>1</v>
      </c>
      <c r="AA102" s="272"/>
      <c r="AB102" s="276"/>
      <c r="AC102" s="275"/>
      <c r="AD102" s="273"/>
      <c r="AE102" s="275"/>
      <c r="AF102" s="274"/>
      <c r="AG102" s="273"/>
      <c r="AH102" s="274"/>
      <c r="AI102" s="273"/>
      <c r="AJ102" s="273"/>
      <c r="AK102" s="273"/>
      <c r="AL102" s="273"/>
      <c r="AM102" s="273"/>
    </row>
    <row r="103" spans="1:39" s="269" customFormat="1" ht="13.5" customHeight="1">
      <c r="A103" s="227"/>
      <c r="B103" s="11" t="s">
        <v>211</v>
      </c>
      <c r="C103" s="238" t="s">
        <v>222</v>
      </c>
      <c r="D103" s="205"/>
      <c r="E103" s="205"/>
      <c r="F103" s="205"/>
      <c r="G103" s="225"/>
      <c r="H103" s="14" t="s">
        <v>112</v>
      </c>
      <c r="I103" s="15" t="s">
        <v>146</v>
      </c>
      <c r="J103" s="15" t="s">
        <v>131</v>
      </c>
      <c r="K103" s="15" t="s">
        <v>29</v>
      </c>
      <c r="L103" s="15" t="s">
        <v>29</v>
      </c>
      <c r="M103" s="14" t="s">
        <v>108</v>
      </c>
      <c r="N103" s="15" t="s">
        <v>111</v>
      </c>
      <c r="O103" s="15" t="s">
        <v>126</v>
      </c>
      <c r="P103" s="15" t="s">
        <v>29</v>
      </c>
      <c r="Q103" s="130" t="s">
        <v>29</v>
      </c>
      <c r="R103" s="14" t="s">
        <v>29</v>
      </c>
      <c r="S103" s="15" t="s">
        <v>29</v>
      </c>
      <c r="T103" s="15" t="s">
        <v>29</v>
      </c>
      <c r="U103" s="15" t="s">
        <v>29</v>
      </c>
      <c r="V103" s="130" t="s">
        <v>29</v>
      </c>
      <c r="W103" s="231"/>
      <c r="X103" s="232"/>
      <c r="Y103" s="236"/>
      <c r="Z103" s="224"/>
      <c r="AA103" s="272"/>
      <c r="AB103" s="276"/>
      <c r="AC103" s="275"/>
      <c r="AD103" s="273"/>
      <c r="AE103" s="275"/>
      <c r="AF103" s="274"/>
      <c r="AG103" s="273"/>
      <c r="AH103" s="274"/>
      <c r="AI103" s="273"/>
      <c r="AJ103" s="273"/>
      <c r="AK103" s="273"/>
      <c r="AL103" s="273"/>
      <c r="AM103" s="273"/>
    </row>
    <row r="104" spans="1:39" s="269" customFormat="1" ht="13.5" customHeight="1">
      <c r="A104" s="226">
        <v>19</v>
      </c>
      <c r="B104" s="12" t="s">
        <v>72</v>
      </c>
      <c r="C104" s="228" t="s">
        <v>113</v>
      </c>
      <c r="D104" s="212"/>
      <c r="E104" s="212"/>
      <c r="F104" s="212"/>
      <c r="G104" s="213"/>
      <c r="H104" s="214" t="s">
        <v>159</v>
      </c>
      <c r="I104" s="215"/>
      <c r="J104" s="215"/>
      <c r="K104" s="215"/>
      <c r="L104" s="215"/>
      <c r="M104" s="229" t="s">
        <v>121</v>
      </c>
      <c r="N104" s="209"/>
      <c r="O104" s="209"/>
      <c r="P104" s="209"/>
      <c r="Q104" s="210"/>
      <c r="R104" s="211" t="s">
        <v>29</v>
      </c>
      <c r="S104" s="212"/>
      <c r="T104" s="212"/>
      <c r="U104" s="212"/>
      <c r="V104" s="230"/>
      <c r="W104" s="216" t="s">
        <v>122</v>
      </c>
      <c r="X104" s="217"/>
      <c r="Y104" s="220">
        <v>3</v>
      </c>
      <c r="Z104" s="202">
        <v>2</v>
      </c>
      <c r="AA104" s="272"/>
      <c r="AB104" s="276"/>
      <c r="AC104" s="275"/>
      <c r="AD104" s="273"/>
      <c r="AE104" s="275"/>
      <c r="AF104" s="274"/>
      <c r="AG104" s="273"/>
      <c r="AH104" s="274"/>
      <c r="AI104" s="273"/>
      <c r="AJ104" s="273"/>
      <c r="AK104" s="273"/>
      <c r="AL104" s="273"/>
      <c r="AM104" s="273"/>
    </row>
    <row r="105" spans="1:39" s="269" customFormat="1" ht="13.5" customHeight="1">
      <c r="A105" s="227"/>
      <c r="B105" s="11" t="s">
        <v>196</v>
      </c>
      <c r="C105" s="77" t="s">
        <v>124</v>
      </c>
      <c r="D105" s="15" t="s">
        <v>150</v>
      </c>
      <c r="E105" s="15" t="s">
        <v>134</v>
      </c>
      <c r="F105" s="15" t="s">
        <v>29</v>
      </c>
      <c r="G105" s="130" t="s">
        <v>29</v>
      </c>
      <c r="H105" s="204" t="s">
        <v>222</v>
      </c>
      <c r="I105" s="205"/>
      <c r="J105" s="205"/>
      <c r="K105" s="205"/>
      <c r="L105" s="225"/>
      <c r="M105" s="14" t="s">
        <v>131</v>
      </c>
      <c r="N105" s="15" t="s">
        <v>125</v>
      </c>
      <c r="O105" s="15" t="s">
        <v>124</v>
      </c>
      <c r="P105" s="15" t="s">
        <v>140</v>
      </c>
      <c r="Q105" s="130" t="s">
        <v>29</v>
      </c>
      <c r="R105" s="14" t="s">
        <v>29</v>
      </c>
      <c r="S105" s="15" t="s">
        <v>29</v>
      </c>
      <c r="T105" s="15" t="s">
        <v>29</v>
      </c>
      <c r="U105" s="15" t="s">
        <v>29</v>
      </c>
      <c r="V105" s="15" t="s">
        <v>29</v>
      </c>
      <c r="W105" s="231"/>
      <c r="X105" s="232"/>
      <c r="Y105" s="223"/>
      <c r="Z105" s="224"/>
      <c r="AA105" s="272"/>
      <c r="AB105" s="276"/>
      <c r="AC105" s="275"/>
      <c r="AD105" s="273"/>
      <c r="AE105" s="275"/>
      <c r="AF105" s="274"/>
      <c r="AG105" s="273"/>
      <c r="AH105" s="274"/>
      <c r="AI105" s="273"/>
      <c r="AJ105" s="273"/>
      <c r="AK105" s="273"/>
      <c r="AL105" s="273"/>
      <c r="AM105" s="273"/>
    </row>
    <row r="106" spans="1:39" s="269" customFormat="1" ht="13.5" customHeight="1">
      <c r="A106" s="226">
        <v>40</v>
      </c>
      <c r="B106" s="12" t="s">
        <v>165</v>
      </c>
      <c r="C106" s="228" t="s">
        <v>113</v>
      </c>
      <c r="D106" s="212"/>
      <c r="E106" s="212"/>
      <c r="F106" s="212"/>
      <c r="G106" s="213"/>
      <c r="H106" s="229" t="s">
        <v>114</v>
      </c>
      <c r="I106" s="209"/>
      <c r="J106" s="209"/>
      <c r="K106" s="209"/>
      <c r="L106" s="210"/>
      <c r="M106" s="214" t="s">
        <v>159</v>
      </c>
      <c r="N106" s="215"/>
      <c r="O106" s="215"/>
      <c r="P106" s="215"/>
      <c r="Q106" s="215"/>
      <c r="R106" s="211" t="s">
        <v>29</v>
      </c>
      <c r="S106" s="212"/>
      <c r="T106" s="212"/>
      <c r="U106" s="212"/>
      <c r="V106" s="230"/>
      <c r="W106" s="216" t="s">
        <v>115</v>
      </c>
      <c r="X106" s="217"/>
      <c r="Y106" s="220">
        <v>2</v>
      </c>
      <c r="Z106" s="202">
        <v>3</v>
      </c>
      <c r="AA106" s="272"/>
      <c r="AB106" s="276"/>
      <c r="AC106" s="275"/>
      <c r="AD106" s="273"/>
      <c r="AE106" s="275"/>
      <c r="AF106" s="274"/>
      <c r="AG106" s="273"/>
      <c r="AH106" s="274"/>
      <c r="AI106" s="273"/>
      <c r="AJ106" s="273"/>
      <c r="AK106" s="273"/>
      <c r="AL106" s="273"/>
      <c r="AM106" s="273"/>
    </row>
    <row r="107" spans="1:39" s="269" customFormat="1" ht="13.5" customHeight="1">
      <c r="A107" s="227"/>
      <c r="B107" s="11" t="s">
        <v>166</v>
      </c>
      <c r="C107" s="77" t="s">
        <v>116</v>
      </c>
      <c r="D107" s="15" t="s">
        <v>123</v>
      </c>
      <c r="E107" s="15" t="s">
        <v>120</v>
      </c>
      <c r="F107" s="15" t="s">
        <v>29</v>
      </c>
      <c r="G107" s="130" t="s">
        <v>29</v>
      </c>
      <c r="H107" s="14" t="s">
        <v>134</v>
      </c>
      <c r="I107" s="15" t="s">
        <v>119</v>
      </c>
      <c r="J107" s="15" t="s">
        <v>112</v>
      </c>
      <c r="K107" s="15" t="s">
        <v>141</v>
      </c>
      <c r="L107" s="15" t="s">
        <v>29</v>
      </c>
      <c r="M107" s="204" t="s">
        <v>222</v>
      </c>
      <c r="N107" s="205"/>
      <c r="O107" s="205"/>
      <c r="P107" s="205"/>
      <c r="Q107" s="205"/>
      <c r="R107" s="14" t="s">
        <v>29</v>
      </c>
      <c r="S107" s="15" t="s">
        <v>29</v>
      </c>
      <c r="T107" s="15" t="s">
        <v>29</v>
      </c>
      <c r="U107" s="15" t="s">
        <v>29</v>
      </c>
      <c r="V107" s="15" t="s">
        <v>29</v>
      </c>
      <c r="W107" s="231"/>
      <c r="X107" s="232"/>
      <c r="Y107" s="223"/>
      <c r="Z107" s="203"/>
      <c r="AA107" s="272"/>
      <c r="AC107" s="275"/>
      <c r="AD107" s="273"/>
      <c r="AE107" s="275"/>
      <c r="AF107" s="274"/>
      <c r="AG107" s="273"/>
      <c r="AH107" s="274"/>
      <c r="AI107" s="273"/>
      <c r="AJ107" s="273"/>
      <c r="AK107" s="273"/>
      <c r="AL107" s="273"/>
      <c r="AM107" s="273"/>
    </row>
    <row r="108" spans="1:39" s="269" customFormat="1" ht="13.5" customHeight="1">
      <c r="A108" s="206" t="s">
        <v>29</v>
      </c>
      <c r="B108" s="12" t="s">
        <v>29</v>
      </c>
      <c r="C108" s="208" t="s">
        <v>29</v>
      </c>
      <c r="D108" s="209"/>
      <c r="E108" s="209"/>
      <c r="F108" s="209"/>
      <c r="G108" s="210"/>
      <c r="H108" s="211" t="s">
        <v>29</v>
      </c>
      <c r="I108" s="212"/>
      <c r="J108" s="212"/>
      <c r="K108" s="212"/>
      <c r="L108" s="213"/>
      <c r="M108" s="211" t="s">
        <v>29</v>
      </c>
      <c r="N108" s="212"/>
      <c r="O108" s="212"/>
      <c r="P108" s="212"/>
      <c r="Q108" s="213"/>
      <c r="R108" s="214" t="s">
        <v>159</v>
      </c>
      <c r="S108" s="215"/>
      <c r="T108" s="215"/>
      <c r="U108" s="215"/>
      <c r="V108" s="215"/>
      <c r="W108" s="216" t="s">
        <v>29</v>
      </c>
      <c r="X108" s="217"/>
      <c r="Y108" s="220" t="s">
        <v>29</v>
      </c>
      <c r="Z108" s="202"/>
      <c r="AA108" s="272"/>
      <c r="AC108" s="275"/>
      <c r="AD108" s="273"/>
      <c r="AE108" s="275"/>
      <c r="AF108" s="274"/>
      <c r="AG108" s="273"/>
      <c r="AH108" s="274"/>
      <c r="AI108" s="273"/>
      <c r="AJ108" s="273"/>
      <c r="AK108" s="273"/>
      <c r="AL108" s="273"/>
      <c r="AM108" s="273"/>
    </row>
    <row r="109" spans="1:39" s="269" customFormat="1" ht="13.5" customHeight="1" thickBot="1">
      <c r="A109" s="207"/>
      <c r="B109" s="16" t="s">
        <v>29</v>
      </c>
      <c r="C109" s="78" t="s">
        <v>29</v>
      </c>
      <c r="D109" s="18" t="s">
        <v>29</v>
      </c>
      <c r="E109" s="18" t="s">
        <v>29</v>
      </c>
      <c r="F109" s="18" t="s">
        <v>29</v>
      </c>
      <c r="G109" s="131" t="s">
        <v>29</v>
      </c>
      <c r="H109" s="14" t="s">
        <v>29</v>
      </c>
      <c r="I109" s="15" t="s">
        <v>29</v>
      </c>
      <c r="J109" s="15" t="s">
        <v>29</v>
      </c>
      <c r="K109" s="15" t="s">
        <v>29</v>
      </c>
      <c r="L109" s="15" t="s">
        <v>29</v>
      </c>
      <c r="M109" s="17" t="s">
        <v>29</v>
      </c>
      <c r="N109" s="18" t="s">
        <v>29</v>
      </c>
      <c r="O109" s="18" t="s">
        <v>29</v>
      </c>
      <c r="P109" s="18" t="s">
        <v>29</v>
      </c>
      <c r="Q109" s="18" t="s">
        <v>29</v>
      </c>
      <c r="R109" s="198" t="s">
        <v>222</v>
      </c>
      <c r="S109" s="199"/>
      <c r="T109" s="199"/>
      <c r="U109" s="199"/>
      <c r="V109" s="199"/>
      <c r="W109" s="218"/>
      <c r="X109" s="219"/>
      <c r="Y109" s="221"/>
      <c r="Z109" s="222"/>
      <c r="AA109" s="272"/>
      <c r="AC109" s="275"/>
      <c r="AD109" s="273"/>
      <c r="AE109" s="275"/>
      <c r="AF109" s="274"/>
      <c r="AG109" s="273"/>
      <c r="AH109" s="274"/>
      <c r="AI109" s="273"/>
      <c r="AJ109" s="273"/>
      <c r="AK109" s="273"/>
      <c r="AL109" s="273"/>
      <c r="AM109" s="273"/>
    </row>
    <row r="110" spans="1:39" s="269" customFormat="1" ht="13.5" customHeight="1">
      <c r="A110" s="19"/>
      <c r="B110" s="37" t="s">
        <v>10</v>
      </c>
      <c r="C110" s="200" t="s">
        <v>263</v>
      </c>
      <c r="D110" s="200"/>
      <c r="E110" s="200"/>
      <c r="F110" s="200"/>
      <c r="G110" s="200"/>
      <c r="H110" s="200"/>
      <c r="I110" s="201"/>
      <c r="J110" s="201"/>
      <c r="K110" s="201"/>
      <c r="L110" s="201"/>
      <c r="M110" s="197"/>
      <c r="N110" s="197"/>
      <c r="O110" s="38"/>
      <c r="P110" s="38"/>
      <c r="Q110" s="200" t="s">
        <v>29</v>
      </c>
      <c r="R110" s="200"/>
      <c r="S110" s="200"/>
      <c r="T110" s="200"/>
      <c r="U110" s="200"/>
      <c r="V110" s="200"/>
      <c r="W110" s="201"/>
      <c r="X110" s="201"/>
      <c r="Y110" s="201"/>
      <c r="Z110" s="39"/>
      <c r="AA110" s="272"/>
      <c r="AC110" s="275"/>
      <c r="AD110" s="273"/>
      <c r="AE110" s="275"/>
      <c r="AF110" s="274"/>
      <c r="AG110" s="273"/>
      <c r="AH110" s="274"/>
      <c r="AI110" s="273"/>
      <c r="AJ110" s="273"/>
      <c r="AK110" s="273"/>
      <c r="AL110" s="273"/>
      <c r="AM110" s="273"/>
    </row>
    <row r="111" spans="1:39" s="269" customFormat="1" ht="13.5" customHeight="1">
      <c r="A111" s="19"/>
      <c r="B111" s="37" t="s">
        <v>11</v>
      </c>
      <c r="C111" s="195" t="s">
        <v>262</v>
      </c>
      <c r="D111" s="195"/>
      <c r="E111" s="195"/>
      <c r="F111" s="195"/>
      <c r="G111" s="195"/>
      <c r="H111" s="195"/>
      <c r="I111" s="196"/>
      <c r="J111" s="196"/>
      <c r="K111" s="196"/>
      <c r="L111" s="196"/>
      <c r="M111" s="197"/>
      <c r="N111" s="197"/>
      <c r="O111" s="42"/>
      <c r="P111" s="42"/>
      <c r="Q111" s="195" t="s">
        <v>29</v>
      </c>
      <c r="R111" s="195"/>
      <c r="S111" s="195"/>
      <c r="T111" s="195"/>
      <c r="U111" s="195"/>
      <c r="V111" s="195"/>
      <c r="W111" s="196"/>
      <c r="X111" s="196"/>
      <c r="Y111" s="196"/>
      <c r="Z111" s="39"/>
      <c r="AA111" s="272"/>
      <c r="AC111" s="275"/>
      <c r="AD111" s="273"/>
      <c r="AE111" s="275"/>
      <c r="AF111" s="274"/>
      <c r="AG111" s="273"/>
      <c r="AH111" s="274"/>
      <c r="AI111" s="273"/>
      <c r="AJ111" s="273"/>
      <c r="AK111" s="273"/>
      <c r="AL111" s="273"/>
      <c r="AM111" s="273"/>
    </row>
    <row r="112" spans="1:39" s="269" customFormat="1" ht="13.5" customHeight="1">
      <c r="A112" s="19"/>
      <c r="B112" s="37" t="s">
        <v>12</v>
      </c>
      <c r="C112" s="195" t="s">
        <v>261</v>
      </c>
      <c r="D112" s="195"/>
      <c r="E112" s="195"/>
      <c r="F112" s="195"/>
      <c r="G112" s="195"/>
      <c r="H112" s="195"/>
      <c r="I112" s="196"/>
      <c r="J112" s="196"/>
      <c r="K112" s="196"/>
      <c r="L112" s="196"/>
      <c r="M112" s="197"/>
      <c r="N112" s="197"/>
      <c r="O112" s="38"/>
      <c r="P112" s="38"/>
      <c r="Q112" s="195" t="s">
        <v>29</v>
      </c>
      <c r="R112" s="195"/>
      <c r="S112" s="195"/>
      <c r="T112" s="195"/>
      <c r="U112" s="195"/>
      <c r="V112" s="195"/>
      <c r="W112" s="196"/>
      <c r="X112" s="196"/>
      <c r="Y112" s="196"/>
      <c r="Z112" s="39"/>
      <c r="AA112" s="272"/>
      <c r="AC112" s="275"/>
      <c r="AD112" s="273"/>
      <c r="AE112" s="275"/>
      <c r="AF112" s="274"/>
      <c r="AG112" s="273"/>
      <c r="AH112" s="274"/>
      <c r="AI112" s="273"/>
      <c r="AJ112" s="273"/>
      <c r="AK112" s="273"/>
      <c r="AL112" s="273"/>
      <c r="AM112" s="273"/>
    </row>
    <row r="113" spans="1:39" s="269" customFormat="1" ht="13.5" customHeight="1">
      <c r="A113" s="19"/>
      <c r="B113" s="37"/>
      <c r="C113" s="40"/>
      <c r="D113" s="40"/>
      <c r="E113" s="40"/>
      <c r="F113" s="40"/>
      <c r="G113" s="40"/>
      <c r="H113" s="40"/>
      <c r="I113" s="35"/>
      <c r="J113" s="35"/>
      <c r="K113" s="35"/>
      <c r="L113" s="35"/>
      <c r="M113" s="41"/>
      <c r="N113" s="41"/>
      <c r="O113" s="38"/>
      <c r="P113" s="38"/>
      <c r="Q113" s="40"/>
      <c r="R113" s="40"/>
      <c r="S113" s="40"/>
      <c r="T113" s="40"/>
      <c r="U113" s="40"/>
      <c r="V113" s="40"/>
      <c r="W113" s="36"/>
      <c r="X113" s="36"/>
      <c r="Y113" s="36"/>
      <c r="Z113" s="39"/>
      <c r="AA113" s="272"/>
      <c r="AC113" s="275"/>
      <c r="AD113" s="273"/>
      <c r="AE113" s="275"/>
      <c r="AF113" s="274"/>
      <c r="AG113" s="273"/>
      <c r="AH113" s="274"/>
      <c r="AI113" s="273"/>
      <c r="AJ113" s="273"/>
      <c r="AK113" s="273"/>
      <c r="AL113" s="273"/>
      <c r="AM113" s="273"/>
    </row>
    <row r="114" spans="1:39" s="269" customFormat="1" ht="13.5" customHeight="1">
      <c r="A114" s="19"/>
      <c r="B114" s="37"/>
      <c r="C114" s="40"/>
      <c r="D114" s="40"/>
      <c r="E114" s="40"/>
      <c r="F114" s="40"/>
      <c r="G114" s="40"/>
      <c r="H114" s="40"/>
      <c r="I114" s="35"/>
      <c r="J114" s="35"/>
      <c r="K114" s="35"/>
      <c r="L114" s="35"/>
      <c r="M114" s="41"/>
      <c r="N114" s="41"/>
      <c r="O114" s="38"/>
      <c r="P114" s="38"/>
      <c r="Q114" s="40"/>
      <c r="R114" s="40"/>
      <c r="S114" s="40"/>
      <c r="T114" s="40"/>
      <c r="U114" s="40"/>
      <c r="V114" s="40"/>
      <c r="W114" s="36"/>
      <c r="X114" s="36"/>
      <c r="Y114" s="36"/>
      <c r="Z114" s="39"/>
      <c r="AA114" s="272"/>
      <c r="AC114" s="275"/>
      <c r="AD114" s="273"/>
      <c r="AE114" s="275"/>
      <c r="AF114" s="274"/>
      <c r="AG114" s="273"/>
      <c r="AH114" s="274"/>
      <c r="AI114" s="273"/>
      <c r="AJ114" s="273"/>
      <c r="AK114" s="273"/>
      <c r="AL114" s="273"/>
      <c r="AM114" s="273"/>
    </row>
    <row r="115" spans="1:39" s="269" customFormat="1" ht="13.5" customHeight="1">
      <c r="A115" s="26"/>
      <c r="B115" s="27"/>
      <c r="C115" s="13"/>
      <c r="D115" s="13"/>
      <c r="E115" s="13"/>
      <c r="F115" s="13"/>
      <c r="G115" s="13"/>
      <c r="H115" s="28"/>
      <c r="I115" s="28"/>
      <c r="J115" s="28"/>
      <c r="K115" s="28"/>
      <c r="L115" s="28"/>
      <c r="M115" s="28"/>
      <c r="N115" s="28"/>
      <c r="O115" s="28"/>
      <c r="P115" s="28"/>
      <c r="Q115" s="28"/>
      <c r="R115" s="28"/>
      <c r="S115" s="28"/>
      <c r="T115" s="28"/>
      <c r="U115" s="28"/>
      <c r="V115" s="28"/>
      <c r="W115" s="29"/>
      <c r="X115" s="30"/>
      <c r="Y115" s="31"/>
      <c r="Z115" s="10"/>
      <c r="AA115" s="272"/>
      <c r="AC115" s="275"/>
      <c r="AD115" s="273"/>
      <c r="AE115" s="275"/>
      <c r="AF115" s="274"/>
      <c r="AG115" s="273"/>
      <c r="AH115" s="274"/>
      <c r="AI115" s="273"/>
      <c r="AJ115" s="273"/>
      <c r="AK115" s="273"/>
      <c r="AL115" s="273"/>
      <c r="AM115" s="273"/>
    </row>
    <row r="116" spans="1:39" s="269" customFormat="1" ht="15" customHeight="1" thickBot="1">
      <c r="A116" s="7" t="s">
        <v>260</v>
      </c>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272"/>
      <c r="AB116" s="278"/>
      <c r="AC116" s="278"/>
      <c r="AD116" s="277"/>
      <c r="AE116" s="277"/>
      <c r="AH116" s="271"/>
      <c r="AI116" s="273"/>
      <c r="AJ116" s="273"/>
      <c r="AK116" s="273"/>
      <c r="AL116" s="273"/>
      <c r="AM116" s="273"/>
    </row>
    <row r="117" spans="1:39" s="269" customFormat="1" ht="13.5" customHeight="1" thickBot="1">
      <c r="A117" s="44" t="s">
        <v>13</v>
      </c>
      <c r="B117" s="45" t="s">
        <v>6</v>
      </c>
      <c r="C117" s="239">
        <v>7</v>
      </c>
      <c r="D117" s="240"/>
      <c r="E117" s="240"/>
      <c r="F117" s="240"/>
      <c r="G117" s="240"/>
      <c r="H117" s="241">
        <v>14</v>
      </c>
      <c r="I117" s="240"/>
      <c r="J117" s="240"/>
      <c r="K117" s="240"/>
      <c r="L117" s="240"/>
      <c r="M117" s="241">
        <v>35</v>
      </c>
      <c r="N117" s="240"/>
      <c r="O117" s="240"/>
      <c r="P117" s="240"/>
      <c r="Q117" s="240"/>
      <c r="R117" s="241" t="s">
        <v>29</v>
      </c>
      <c r="S117" s="240"/>
      <c r="T117" s="240"/>
      <c r="U117" s="240"/>
      <c r="V117" s="240"/>
      <c r="W117" s="242" t="s">
        <v>8</v>
      </c>
      <c r="X117" s="243"/>
      <c r="Y117" s="46" t="s">
        <v>5</v>
      </c>
      <c r="Z117" s="47" t="s">
        <v>3</v>
      </c>
      <c r="AA117" s="272"/>
      <c r="AB117" s="276"/>
      <c r="AC117" s="275"/>
      <c r="AD117" s="273"/>
      <c r="AE117" s="275"/>
      <c r="AF117" s="274"/>
      <c r="AG117" s="273"/>
      <c r="AH117" s="274"/>
      <c r="AI117" s="273"/>
      <c r="AJ117" s="273"/>
      <c r="AK117" s="273"/>
      <c r="AL117" s="273"/>
      <c r="AM117" s="273"/>
    </row>
    <row r="118" spans="1:39" s="269" customFormat="1" ht="13.5" customHeight="1" thickTop="1">
      <c r="A118" s="251">
        <v>7</v>
      </c>
      <c r="B118" s="9" t="s">
        <v>78</v>
      </c>
      <c r="C118" s="244" t="s">
        <v>159</v>
      </c>
      <c r="D118" s="245"/>
      <c r="E118" s="245"/>
      <c r="F118" s="245"/>
      <c r="G118" s="246"/>
      <c r="H118" s="247" t="s">
        <v>106</v>
      </c>
      <c r="I118" s="248"/>
      <c r="J118" s="248"/>
      <c r="K118" s="248"/>
      <c r="L118" s="249"/>
      <c r="M118" s="247" t="s">
        <v>106</v>
      </c>
      <c r="N118" s="248"/>
      <c r="O118" s="248"/>
      <c r="P118" s="248"/>
      <c r="Q118" s="249"/>
      <c r="R118" s="247" t="s">
        <v>29</v>
      </c>
      <c r="S118" s="248"/>
      <c r="T118" s="248"/>
      <c r="U118" s="248"/>
      <c r="V118" s="249"/>
      <c r="W118" s="233" t="s">
        <v>107</v>
      </c>
      <c r="X118" s="234"/>
      <c r="Y118" s="235">
        <v>4</v>
      </c>
      <c r="Z118" s="237">
        <v>1</v>
      </c>
      <c r="AA118" s="272"/>
      <c r="AB118" s="276"/>
      <c r="AC118" s="275"/>
      <c r="AD118" s="273"/>
      <c r="AE118" s="275"/>
      <c r="AF118" s="274"/>
      <c r="AG118" s="273"/>
      <c r="AH118" s="274"/>
      <c r="AI118" s="273"/>
      <c r="AJ118" s="273"/>
      <c r="AK118" s="273"/>
      <c r="AL118" s="273"/>
      <c r="AM118" s="273"/>
    </row>
    <row r="119" spans="1:39" s="269" customFormat="1" ht="13.5" customHeight="1">
      <c r="A119" s="227"/>
      <c r="B119" s="11" t="s">
        <v>210</v>
      </c>
      <c r="C119" s="238" t="s">
        <v>222</v>
      </c>
      <c r="D119" s="205"/>
      <c r="E119" s="205"/>
      <c r="F119" s="205"/>
      <c r="G119" s="225"/>
      <c r="H119" s="14" t="s">
        <v>146</v>
      </c>
      <c r="I119" s="15" t="s">
        <v>131</v>
      </c>
      <c r="J119" s="15" t="s">
        <v>131</v>
      </c>
      <c r="K119" s="15" t="s">
        <v>29</v>
      </c>
      <c r="L119" s="15" t="s">
        <v>29</v>
      </c>
      <c r="M119" s="14" t="s">
        <v>147</v>
      </c>
      <c r="N119" s="15" t="s">
        <v>147</v>
      </c>
      <c r="O119" s="15" t="s">
        <v>112</v>
      </c>
      <c r="P119" s="15" t="s">
        <v>29</v>
      </c>
      <c r="Q119" s="130" t="s">
        <v>29</v>
      </c>
      <c r="R119" s="14" t="s">
        <v>29</v>
      </c>
      <c r="S119" s="15" t="s">
        <v>29</v>
      </c>
      <c r="T119" s="15" t="s">
        <v>29</v>
      </c>
      <c r="U119" s="15" t="s">
        <v>29</v>
      </c>
      <c r="V119" s="130" t="s">
        <v>29</v>
      </c>
      <c r="W119" s="231"/>
      <c r="X119" s="232"/>
      <c r="Y119" s="236"/>
      <c r="Z119" s="224"/>
      <c r="AA119" s="272"/>
      <c r="AB119" s="276"/>
      <c r="AC119" s="275"/>
      <c r="AD119" s="273"/>
      <c r="AE119" s="275"/>
      <c r="AF119" s="274"/>
      <c r="AG119" s="273"/>
      <c r="AH119" s="274"/>
      <c r="AI119" s="273"/>
      <c r="AJ119" s="273"/>
      <c r="AK119" s="273"/>
      <c r="AL119" s="273"/>
      <c r="AM119" s="273"/>
    </row>
    <row r="120" spans="1:39" s="269" customFormat="1" ht="13.5" customHeight="1">
      <c r="A120" s="250">
        <v>14</v>
      </c>
      <c r="B120" s="12" t="s">
        <v>202</v>
      </c>
      <c r="C120" s="228" t="s">
        <v>113</v>
      </c>
      <c r="D120" s="212"/>
      <c r="E120" s="212"/>
      <c r="F120" s="212"/>
      <c r="G120" s="213"/>
      <c r="H120" s="214" t="s">
        <v>159</v>
      </c>
      <c r="I120" s="215"/>
      <c r="J120" s="215"/>
      <c r="K120" s="215"/>
      <c r="L120" s="215"/>
      <c r="M120" s="229" t="s">
        <v>121</v>
      </c>
      <c r="N120" s="209"/>
      <c r="O120" s="209"/>
      <c r="P120" s="209"/>
      <c r="Q120" s="210"/>
      <c r="R120" s="211" t="s">
        <v>29</v>
      </c>
      <c r="S120" s="212"/>
      <c r="T120" s="212"/>
      <c r="U120" s="212"/>
      <c r="V120" s="230"/>
      <c r="W120" s="216" t="s">
        <v>122</v>
      </c>
      <c r="X120" s="217"/>
      <c r="Y120" s="220">
        <v>3</v>
      </c>
      <c r="Z120" s="202">
        <v>2</v>
      </c>
      <c r="AA120" s="272"/>
      <c r="AB120" s="276"/>
      <c r="AC120" s="275"/>
      <c r="AD120" s="273"/>
      <c r="AE120" s="275"/>
      <c r="AF120" s="274"/>
      <c r="AG120" s="273"/>
      <c r="AH120" s="274"/>
      <c r="AI120" s="273"/>
      <c r="AJ120" s="273"/>
      <c r="AK120" s="273"/>
      <c r="AL120" s="273"/>
      <c r="AM120" s="273"/>
    </row>
    <row r="121" spans="1:39" s="269" customFormat="1" ht="13.5" customHeight="1">
      <c r="A121" s="227"/>
      <c r="B121" s="11" t="s">
        <v>203</v>
      </c>
      <c r="C121" s="77" t="s">
        <v>150</v>
      </c>
      <c r="D121" s="15" t="s">
        <v>134</v>
      </c>
      <c r="E121" s="15" t="s">
        <v>134</v>
      </c>
      <c r="F121" s="15" t="s">
        <v>29</v>
      </c>
      <c r="G121" s="130" t="s">
        <v>29</v>
      </c>
      <c r="H121" s="204" t="s">
        <v>222</v>
      </c>
      <c r="I121" s="205"/>
      <c r="J121" s="205"/>
      <c r="K121" s="205"/>
      <c r="L121" s="225"/>
      <c r="M121" s="14" t="s">
        <v>225</v>
      </c>
      <c r="N121" s="15" t="s">
        <v>118</v>
      </c>
      <c r="O121" s="15" t="s">
        <v>130</v>
      </c>
      <c r="P121" s="15" t="s">
        <v>112</v>
      </c>
      <c r="Q121" s="130" t="s">
        <v>29</v>
      </c>
      <c r="R121" s="14" t="s">
        <v>29</v>
      </c>
      <c r="S121" s="15" t="s">
        <v>29</v>
      </c>
      <c r="T121" s="15" t="s">
        <v>29</v>
      </c>
      <c r="U121" s="15" t="s">
        <v>29</v>
      </c>
      <c r="V121" s="15" t="s">
        <v>29</v>
      </c>
      <c r="W121" s="231"/>
      <c r="X121" s="232"/>
      <c r="Y121" s="223"/>
      <c r="Z121" s="224"/>
      <c r="AA121" s="272"/>
      <c r="AB121" s="276"/>
      <c r="AC121" s="275"/>
      <c r="AD121" s="273"/>
      <c r="AE121" s="275"/>
      <c r="AF121" s="274"/>
      <c r="AG121" s="273"/>
      <c r="AH121" s="274"/>
      <c r="AI121" s="273"/>
      <c r="AJ121" s="273"/>
      <c r="AK121" s="273"/>
      <c r="AL121" s="273"/>
      <c r="AM121" s="273"/>
    </row>
    <row r="122" spans="1:39" s="269" customFormat="1" ht="13.5" customHeight="1">
      <c r="A122" s="226">
        <v>35</v>
      </c>
      <c r="B122" s="12" t="s">
        <v>170</v>
      </c>
      <c r="C122" s="228" t="s">
        <v>113</v>
      </c>
      <c r="D122" s="212"/>
      <c r="E122" s="212"/>
      <c r="F122" s="212"/>
      <c r="G122" s="213"/>
      <c r="H122" s="229" t="s">
        <v>114</v>
      </c>
      <c r="I122" s="209"/>
      <c r="J122" s="209"/>
      <c r="K122" s="209"/>
      <c r="L122" s="210"/>
      <c r="M122" s="214" t="s">
        <v>159</v>
      </c>
      <c r="N122" s="215"/>
      <c r="O122" s="215"/>
      <c r="P122" s="215"/>
      <c r="Q122" s="215"/>
      <c r="R122" s="211" t="s">
        <v>29</v>
      </c>
      <c r="S122" s="212"/>
      <c r="T122" s="212"/>
      <c r="U122" s="212"/>
      <c r="V122" s="230"/>
      <c r="W122" s="216" t="s">
        <v>115</v>
      </c>
      <c r="X122" s="217"/>
      <c r="Y122" s="220">
        <v>2</v>
      </c>
      <c r="Z122" s="202">
        <v>3</v>
      </c>
      <c r="AA122" s="272"/>
      <c r="AB122" s="276"/>
      <c r="AC122" s="275"/>
      <c r="AD122" s="273"/>
      <c r="AE122" s="275"/>
      <c r="AF122" s="274"/>
      <c r="AG122" s="273"/>
      <c r="AH122" s="274"/>
      <c r="AI122" s="273"/>
      <c r="AJ122" s="273"/>
      <c r="AK122" s="273"/>
      <c r="AL122" s="273"/>
      <c r="AM122" s="273"/>
    </row>
    <row r="123" spans="1:39" s="269" customFormat="1" ht="13.5" customHeight="1">
      <c r="A123" s="227"/>
      <c r="B123" s="11" t="s">
        <v>173</v>
      </c>
      <c r="C123" s="77" t="s">
        <v>151</v>
      </c>
      <c r="D123" s="15" t="s">
        <v>151</v>
      </c>
      <c r="E123" s="15" t="s">
        <v>124</v>
      </c>
      <c r="F123" s="15" t="s">
        <v>29</v>
      </c>
      <c r="G123" s="130" t="s">
        <v>29</v>
      </c>
      <c r="H123" s="14" t="s">
        <v>223</v>
      </c>
      <c r="I123" s="15" t="s">
        <v>110</v>
      </c>
      <c r="J123" s="15" t="s">
        <v>133</v>
      </c>
      <c r="K123" s="15" t="s">
        <v>124</v>
      </c>
      <c r="L123" s="15" t="s">
        <v>29</v>
      </c>
      <c r="M123" s="204" t="s">
        <v>222</v>
      </c>
      <c r="N123" s="205"/>
      <c r="O123" s="205"/>
      <c r="P123" s="205"/>
      <c r="Q123" s="205"/>
      <c r="R123" s="14" t="s">
        <v>29</v>
      </c>
      <c r="S123" s="15" t="s">
        <v>29</v>
      </c>
      <c r="T123" s="15" t="s">
        <v>29</v>
      </c>
      <c r="U123" s="15" t="s">
        <v>29</v>
      </c>
      <c r="V123" s="15" t="s">
        <v>29</v>
      </c>
      <c r="W123" s="231"/>
      <c r="X123" s="232"/>
      <c r="Y123" s="223"/>
      <c r="Z123" s="203"/>
      <c r="AA123" s="272"/>
      <c r="AC123" s="275"/>
      <c r="AD123" s="273"/>
      <c r="AE123" s="275"/>
      <c r="AF123" s="274"/>
      <c r="AG123" s="273"/>
      <c r="AH123" s="274"/>
      <c r="AI123" s="273"/>
      <c r="AJ123" s="273"/>
      <c r="AK123" s="273"/>
      <c r="AL123" s="273"/>
      <c r="AM123" s="273"/>
    </row>
    <row r="124" spans="1:39" s="269" customFormat="1" ht="13.5" customHeight="1">
      <c r="A124" s="206" t="s">
        <v>29</v>
      </c>
      <c r="B124" s="12" t="s">
        <v>29</v>
      </c>
      <c r="C124" s="208" t="s">
        <v>29</v>
      </c>
      <c r="D124" s="209"/>
      <c r="E124" s="209"/>
      <c r="F124" s="209"/>
      <c r="G124" s="210"/>
      <c r="H124" s="211" t="s">
        <v>29</v>
      </c>
      <c r="I124" s="212"/>
      <c r="J124" s="212"/>
      <c r="K124" s="212"/>
      <c r="L124" s="213"/>
      <c r="M124" s="211" t="s">
        <v>29</v>
      </c>
      <c r="N124" s="212"/>
      <c r="O124" s="212"/>
      <c r="P124" s="212"/>
      <c r="Q124" s="213"/>
      <c r="R124" s="214" t="s">
        <v>159</v>
      </c>
      <c r="S124" s="215"/>
      <c r="T124" s="215"/>
      <c r="U124" s="215"/>
      <c r="V124" s="215"/>
      <c r="W124" s="216" t="s">
        <v>29</v>
      </c>
      <c r="X124" s="217"/>
      <c r="Y124" s="220" t="s">
        <v>29</v>
      </c>
      <c r="Z124" s="202"/>
      <c r="AA124" s="272"/>
      <c r="AC124" s="275"/>
      <c r="AD124" s="273"/>
      <c r="AE124" s="275"/>
      <c r="AF124" s="274"/>
      <c r="AG124" s="273"/>
      <c r="AH124" s="274"/>
      <c r="AI124" s="273"/>
      <c r="AJ124" s="273"/>
      <c r="AK124" s="273"/>
      <c r="AL124" s="273"/>
      <c r="AM124" s="273"/>
    </row>
    <row r="125" spans="1:39" s="269" customFormat="1" ht="13.5" customHeight="1" thickBot="1">
      <c r="A125" s="207"/>
      <c r="B125" s="16" t="s">
        <v>29</v>
      </c>
      <c r="C125" s="78" t="s">
        <v>29</v>
      </c>
      <c r="D125" s="18" t="s">
        <v>29</v>
      </c>
      <c r="E125" s="18" t="s">
        <v>29</v>
      </c>
      <c r="F125" s="18" t="s">
        <v>29</v>
      </c>
      <c r="G125" s="131" t="s">
        <v>29</v>
      </c>
      <c r="H125" s="14" t="s">
        <v>29</v>
      </c>
      <c r="I125" s="15" t="s">
        <v>29</v>
      </c>
      <c r="J125" s="15" t="s">
        <v>29</v>
      </c>
      <c r="K125" s="15" t="s">
        <v>29</v>
      </c>
      <c r="L125" s="15" t="s">
        <v>29</v>
      </c>
      <c r="M125" s="17" t="s">
        <v>29</v>
      </c>
      <c r="N125" s="18" t="s">
        <v>29</v>
      </c>
      <c r="O125" s="18" t="s">
        <v>29</v>
      </c>
      <c r="P125" s="18" t="s">
        <v>29</v>
      </c>
      <c r="Q125" s="18" t="s">
        <v>29</v>
      </c>
      <c r="R125" s="198" t="s">
        <v>222</v>
      </c>
      <c r="S125" s="199"/>
      <c r="T125" s="199"/>
      <c r="U125" s="199"/>
      <c r="V125" s="199"/>
      <c r="W125" s="218"/>
      <c r="X125" s="219"/>
      <c r="Y125" s="221"/>
      <c r="Z125" s="222"/>
      <c r="AA125" s="272"/>
      <c r="AC125" s="275"/>
      <c r="AD125" s="273"/>
      <c r="AE125" s="275"/>
      <c r="AF125" s="274"/>
      <c r="AG125" s="273"/>
      <c r="AH125" s="274"/>
      <c r="AI125" s="273"/>
      <c r="AJ125" s="273"/>
      <c r="AK125" s="273"/>
      <c r="AL125" s="273"/>
      <c r="AM125" s="273"/>
    </row>
    <row r="126" spans="1:39" s="269" customFormat="1" ht="13.5" customHeight="1">
      <c r="A126" s="19"/>
      <c r="B126" s="37" t="s">
        <v>10</v>
      </c>
      <c r="C126" s="200" t="s">
        <v>259</v>
      </c>
      <c r="D126" s="200"/>
      <c r="E126" s="200"/>
      <c r="F126" s="200"/>
      <c r="G126" s="200"/>
      <c r="H126" s="200"/>
      <c r="I126" s="201"/>
      <c r="J126" s="201"/>
      <c r="K126" s="201"/>
      <c r="L126" s="201"/>
      <c r="M126" s="197"/>
      <c r="N126" s="197"/>
      <c r="O126" s="38"/>
      <c r="P126" s="38"/>
      <c r="Q126" s="200" t="s">
        <v>29</v>
      </c>
      <c r="R126" s="200"/>
      <c r="S126" s="200"/>
      <c r="T126" s="200"/>
      <c r="U126" s="200"/>
      <c r="V126" s="200"/>
      <c r="W126" s="201"/>
      <c r="X126" s="201"/>
      <c r="Y126" s="201"/>
      <c r="Z126" s="39"/>
      <c r="AA126" s="272"/>
      <c r="AC126" s="275"/>
      <c r="AD126" s="273"/>
      <c r="AE126" s="275"/>
      <c r="AF126" s="274"/>
      <c r="AG126" s="273"/>
      <c r="AH126" s="274"/>
      <c r="AI126" s="273"/>
      <c r="AJ126" s="273"/>
      <c r="AK126" s="273"/>
      <c r="AL126" s="273"/>
      <c r="AM126" s="273"/>
    </row>
    <row r="127" spans="1:39" s="269" customFormat="1" ht="13.5" customHeight="1">
      <c r="A127" s="19"/>
      <c r="B127" s="37" t="s">
        <v>11</v>
      </c>
      <c r="C127" s="195" t="s">
        <v>258</v>
      </c>
      <c r="D127" s="195"/>
      <c r="E127" s="195"/>
      <c r="F127" s="195"/>
      <c r="G127" s="195"/>
      <c r="H127" s="195"/>
      <c r="I127" s="196"/>
      <c r="J127" s="196"/>
      <c r="K127" s="196"/>
      <c r="L127" s="196"/>
      <c r="M127" s="197"/>
      <c r="N127" s="197"/>
      <c r="O127" s="42"/>
      <c r="P127" s="42"/>
      <c r="Q127" s="195" t="s">
        <v>29</v>
      </c>
      <c r="R127" s="195"/>
      <c r="S127" s="195"/>
      <c r="T127" s="195"/>
      <c r="U127" s="195"/>
      <c r="V127" s="195"/>
      <c r="W127" s="196"/>
      <c r="X127" s="196"/>
      <c r="Y127" s="196"/>
      <c r="Z127" s="39"/>
      <c r="AA127" s="272"/>
      <c r="AC127" s="275"/>
      <c r="AD127" s="273"/>
      <c r="AE127" s="275"/>
      <c r="AF127" s="274"/>
      <c r="AG127" s="273"/>
      <c r="AH127" s="274"/>
      <c r="AI127" s="273"/>
      <c r="AJ127" s="273"/>
      <c r="AK127" s="273"/>
      <c r="AL127" s="273"/>
      <c r="AM127" s="273"/>
    </row>
    <row r="128" spans="1:39" s="269" customFormat="1" ht="13.5" customHeight="1">
      <c r="A128" s="19"/>
      <c r="B128" s="37" t="s">
        <v>12</v>
      </c>
      <c r="C128" s="195" t="s">
        <v>257</v>
      </c>
      <c r="D128" s="195"/>
      <c r="E128" s="195"/>
      <c r="F128" s="195"/>
      <c r="G128" s="195"/>
      <c r="H128" s="195"/>
      <c r="I128" s="196"/>
      <c r="J128" s="196"/>
      <c r="K128" s="196"/>
      <c r="L128" s="196"/>
      <c r="M128" s="197"/>
      <c r="N128" s="197"/>
      <c r="O128" s="38"/>
      <c r="P128" s="38"/>
      <c r="Q128" s="195" t="s">
        <v>29</v>
      </c>
      <c r="R128" s="195"/>
      <c r="S128" s="195"/>
      <c r="T128" s="195"/>
      <c r="U128" s="195"/>
      <c r="V128" s="195"/>
      <c r="W128" s="196"/>
      <c r="X128" s="196"/>
      <c r="Y128" s="196"/>
      <c r="Z128" s="39"/>
      <c r="AA128" s="272"/>
      <c r="AC128" s="275"/>
      <c r="AD128" s="273"/>
      <c r="AE128" s="275"/>
      <c r="AF128" s="274"/>
      <c r="AG128" s="273"/>
      <c r="AH128" s="274"/>
      <c r="AI128" s="273"/>
      <c r="AJ128" s="273"/>
      <c r="AK128" s="273"/>
      <c r="AL128" s="273"/>
      <c r="AM128" s="273"/>
    </row>
    <row r="129" spans="1:39" s="269" customFormat="1" ht="19.5" customHeight="1">
      <c r="A129" s="258" t="s">
        <v>218</v>
      </c>
      <c r="B129" s="258"/>
      <c r="C129" s="258"/>
      <c r="D129" s="258"/>
      <c r="E129" s="258"/>
      <c r="F129" s="258"/>
      <c r="G129" s="258"/>
      <c r="H129" s="258"/>
      <c r="I129" s="258"/>
      <c r="J129" s="258"/>
      <c r="K129" s="258"/>
      <c r="L129" s="258"/>
      <c r="M129" s="258"/>
      <c r="N129" s="258"/>
      <c r="O129" s="258"/>
      <c r="P129" s="258"/>
      <c r="Q129" s="258"/>
      <c r="R129" s="258"/>
      <c r="S129" s="258"/>
      <c r="T129" s="258"/>
      <c r="U129" s="258"/>
      <c r="V129" s="258"/>
      <c r="W129" s="258"/>
      <c r="X129" s="258"/>
      <c r="Y129" s="258"/>
      <c r="Z129" s="258"/>
      <c r="AA129" s="272"/>
      <c r="AC129" s="275"/>
      <c r="AD129" s="273"/>
      <c r="AE129" s="275"/>
      <c r="AF129" s="274"/>
      <c r="AG129" s="273"/>
      <c r="AH129" s="274"/>
      <c r="AI129" s="273"/>
      <c r="AJ129" s="273"/>
      <c r="AK129" s="273"/>
      <c r="AL129" s="273"/>
      <c r="AM129" s="273"/>
    </row>
    <row r="130" spans="1:39" s="269" customFormat="1" ht="19.5" customHeight="1">
      <c r="A130" s="33"/>
      <c r="B130" s="33"/>
      <c r="C130" s="33"/>
      <c r="D130" s="5"/>
      <c r="E130" s="5"/>
      <c r="F130" s="34"/>
      <c r="G130" s="5"/>
      <c r="I130" s="34" t="s">
        <v>237</v>
      </c>
      <c r="J130" s="5"/>
      <c r="K130" s="34"/>
      <c r="L130" s="34"/>
      <c r="M130" s="5"/>
      <c r="N130" s="34"/>
      <c r="O130" s="34"/>
      <c r="P130" s="34"/>
      <c r="Q130" s="5"/>
      <c r="R130" s="32"/>
      <c r="S130" s="2"/>
      <c r="T130" s="2"/>
      <c r="U130" s="2"/>
      <c r="V130" s="2"/>
      <c r="W130" s="259" t="s">
        <v>68</v>
      </c>
      <c r="X130" s="260"/>
      <c r="Y130" s="260"/>
      <c r="Z130" s="260"/>
      <c r="AA130" s="272"/>
      <c r="AC130" s="275"/>
      <c r="AD130" s="273"/>
      <c r="AE130" s="275"/>
      <c r="AF130" s="274"/>
      <c r="AG130" s="273"/>
      <c r="AH130" s="274"/>
      <c r="AI130" s="273"/>
      <c r="AJ130" s="273"/>
      <c r="AK130" s="273"/>
      <c r="AL130" s="273"/>
      <c r="AM130" s="273"/>
    </row>
    <row r="131" spans="1:39" s="269" customFormat="1" ht="15" customHeight="1">
      <c r="A131" s="2"/>
      <c r="B131" s="6"/>
      <c r="C131" s="2"/>
      <c r="D131" s="2"/>
      <c r="E131" s="2"/>
      <c r="F131" s="2"/>
      <c r="G131" s="2"/>
      <c r="H131" s="2"/>
      <c r="I131" s="2"/>
      <c r="J131" s="2"/>
      <c r="K131" s="2"/>
      <c r="L131" s="2"/>
      <c r="M131" s="2"/>
      <c r="N131" s="2"/>
      <c r="O131" s="2"/>
      <c r="P131" s="2"/>
      <c r="Q131" s="2"/>
      <c r="R131" s="2"/>
      <c r="S131" s="2"/>
      <c r="T131" s="2"/>
      <c r="U131" s="2"/>
      <c r="V131" s="2"/>
      <c r="W131" s="2"/>
      <c r="X131" s="2"/>
      <c r="Y131" s="261"/>
      <c r="Z131" s="261"/>
      <c r="AA131" s="272"/>
      <c r="AC131" s="275"/>
      <c r="AD131" s="273"/>
      <c r="AE131" s="275"/>
      <c r="AF131" s="274"/>
      <c r="AG131" s="273"/>
      <c r="AH131" s="274"/>
      <c r="AI131" s="273"/>
      <c r="AJ131" s="273"/>
      <c r="AK131" s="273"/>
      <c r="AL131" s="273"/>
      <c r="AM131" s="273"/>
    </row>
    <row r="132" spans="1:39" s="269" customFormat="1" ht="15" customHeight="1" thickBot="1">
      <c r="A132" s="7" t="s">
        <v>256</v>
      </c>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272"/>
      <c r="AB132" s="278"/>
      <c r="AC132" s="278"/>
      <c r="AD132" s="277"/>
      <c r="AE132" s="277"/>
      <c r="AH132" s="271"/>
      <c r="AI132" s="273"/>
      <c r="AJ132" s="273"/>
      <c r="AK132" s="273"/>
      <c r="AL132" s="273"/>
      <c r="AM132" s="273"/>
    </row>
    <row r="133" spans="1:39" s="269" customFormat="1" ht="13.5" customHeight="1" thickBot="1">
      <c r="A133" s="44" t="s">
        <v>13</v>
      </c>
      <c r="B133" s="45" t="s">
        <v>6</v>
      </c>
      <c r="C133" s="239">
        <v>8</v>
      </c>
      <c r="D133" s="240"/>
      <c r="E133" s="240"/>
      <c r="F133" s="240"/>
      <c r="G133" s="240"/>
      <c r="H133" s="241">
        <v>20</v>
      </c>
      <c r="I133" s="240"/>
      <c r="J133" s="240"/>
      <c r="K133" s="240"/>
      <c r="L133" s="240"/>
      <c r="M133" s="241">
        <v>28</v>
      </c>
      <c r="N133" s="240"/>
      <c r="O133" s="240"/>
      <c r="P133" s="240"/>
      <c r="Q133" s="240"/>
      <c r="R133" s="241" t="s">
        <v>29</v>
      </c>
      <c r="S133" s="240"/>
      <c r="T133" s="240"/>
      <c r="U133" s="240"/>
      <c r="V133" s="240"/>
      <c r="W133" s="242" t="s">
        <v>8</v>
      </c>
      <c r="X133" s="243"/>
      <c r="Y133" s="46" t="s">
        <v>5</v>
      </c>
      <c r="Z133" s="47" t="s">
        <v>3</v>
      </c>
      <c r="AA133" s="272"/>
      <c r="AB133" s="276"/>
      <c r="AC133" s="275"/>
      <c r="AD133" s="273"/>
      <c r="AE133" s="275"/>
      <c r="AF133" s="274"/>
      <c r="AG133" s="273"/>
      <c r="AH133" s="274"/>
      <c r="AI133" s="273"/>
      <c r="AJ133" s="273"/>
      <c r="AK133" s="273"/>
      <c r="AL133" s="273"/>
      <c r="AM133" s="273"/>
    </row>
    <row r="134" spans="1:39" s="269" customFormat="1" ht="13.5" customHeight="1" thickTop="1">
      <c r="A134" s="226">
        <v>8</v>
      </c>
      <c r="B134" s="9" t="s">
        <v>72</v>
      </c>
      <c r="C134" s="244" t="s">
        <v>159</v>
      </c>
      <c r="D134" s="245"/>
      <c r="E134" s="245"/>
      <c r="F134" s="245"/>
      <c r="G134" s="246"/>
      <c r="H134" s="247" t="s">
        <v>106</v>
      </c>
      <c r="I134" s="248"/>
      <c r="J134" s="248"/>
      <c r="K134" s="248"/>
      <c r="L134" s="249"/>
      <c r="M134" s="247" t="s">
        <v>121</v>
      </c>
      <c r="N134" s="248"/>
      <c r="O134" s="248"/>
      <c r="P134" s="248"/>
      <c r="Q134" s="249"/>
      <c r="R134" s="247" t="s">
        <v>29</v>
      </c>
      <c r="S134" s="248"/>
      <c r="T134" s="248"/>
      <c r="U134" s="248"/>
      <c r="V134" s="249"/>
      <c r="W134" s="233" t="s">
        <v>139</v>
      </c>
      <c r="X134" s="234"/>
      <c r="Y134" s="235">
        <v>4</v>
      </c>
      <c r="Z134" s="237">
        <v>1</v>
      </c>
      <c r="AA134" s="272"/>
      <c r="AB134" s="276"/>
      <c r="AC134" s="275"/>
      <c r="AD134" s="273"/>
      <c r="AE134" s="275"/>
      <c r="AF134" s="274"/>
      <c r="AG134" s="273"/>
      <c r="AH134" s="274"/>
      <c r="AI134" s="273"/>
      <c r="AJ134" s="273"/>
      <c r="AK134" s="273"/>
      <c r="AL134" s="273"/>
      <c r="AM134" s="273"/>
    </row>
    <row r="135" spans="1:39" s="269" customFormat="1" ht="13.5" customHeight="1">
      <c r="A135" s="227"/>
      <c r="B135" s="11" t="s">
        <v>209</v>
      </c>
      <c r="C135" s="238" t="s">
        <v>222</v>
      </c>
      <c r="D135" s="205"/>
      <c r="E135" s="205"/>
      <c r="F135" s="205"/>
      <c r="G135" s="225"/>
      <c r="H135" s="14" t="s">
        <v>110</v>
      </c>
      <c r="I135" s="15" t="s">
        <v>111</v>
      </c>
      <c r="J135" s="15" t="s">
        <v>108</v>
      </c>
      <c r="K135" s="15" t="s">
        <v>29</v>
      </c>
      <c r="L135" s="15" t="s">
        <v>29</v>
      </c>
      <c r="M135" s="14" t="s">
        <v>130</v>
      </c>
      <c r="N135" s="15" t="s">
        <v>111</v>
      </c>
      <c r="O135" s="15" t="s">
        <v>123</v>
      </c>
      <c r="P135" s="15" t="s">
        <v>112</v>
      </c>
      <c r="Q135" s="130" t="s">
        <v>29</v>
      </c>
      <c r="R135" s="14" t="s">
        <v>29</v>
      </c>
      <c r="S135" s="15" t="s">
        <v>29</v>
      </c>
      <c r="T135" s="15" t="s">
        <v>29</v>
      </c>
      <c r="U135" s="15" t="s">
        <v>29</v>
      </c>
      <c r="V135" s="130" t="s">
        <v>29</v>
      </c>
      <c r="W135" s="231"/>
      <c r="X135" s="232"/>
      <c r="Y135" s="236"/>
      <c r="Z135" s="224"/>
      <c r="AA135" s="272"/>
      <c r="AB135" s="276"/>
      <c r="AC135" s="275"/>
      <c r="AD135" s="273"/>
      <c r="AE135" s="275"/>
      <c r="AF135" s="274"/>
      <c r="AG135" s="273"/>
      <c r="AH135" s="274"/>
      <c r="AI135" s="273"/>
      <c r="AJ135" s="273"/>
      <c r="AK135" s="273"/>
      <c r="AL135" s="273"/>
      <c r="AM135" s="273"/>
    </row>
    <row r="136" spans="1:39" s="269" customFormat="1" ht="13.5" customHeight="1">
      <c r="A136" s="226">
        <v>20</v>
      </c>
      <c r="B136" s="12" t="s">
        <v>180</v>
      </c>
      <c r="C136" s="228" t="s">
        <v>113</v>
      </c>
      <c r="D136" s="212"/>
      <c r="E136" s="212"/>
      <c r="F136" s="212"/>
      <c r="G136" s="213"/>
      <c r="H136" s="214" t="s">
        <v>159</v>
      </c>
      <c r="I136" s="215"/>
      <c r="J136" s="215"/>
      <c r="K136" s="215"/>
      <c r="L136" s="215"/>
      <c r="M136" s="229" t="s">
        <v>106</v>
      </c>
      <c r="N136" s="209"/>
      <c r="O136" s="209"/>
      <c r="P136" s="209"/>
      <c r="Q136" s="210"/>
      <c r="R136" s="211" t="s">
        <v>29</v>
      </c>
      <c r="S136" s="212"/>
      <c r="T136" s="212"/>
      <c r="U136" s="212"/>
      <c r="V136" s="230"/>
      <c r="W136" s="216" t="s">
        <v>132</v>
      </c>
      <c r="X136" s="217"/>
      <c r="Y136" s="220">
        <v>3</v>
      </c>
      <c r="Z136" s="202">
        <v>2</v>
      </c>
      <c r="AA136" s="272"/>
      <c r="AB136" s="276"/>
      <c r="AC136" s="275"/>
      <c r="AD136" s="273"/>
      <c r="AE136" s="275"/>
      <c r="AF136" s="274"/>
      <c r="AG136" s="273"/>
      <c r="AH136" s="274"/>
      <c r="AI136" s="273"/>
      <c r="AJ136" s="273"/>
      <c r="AK136" s="273"/>
      <c r="AL136" s="273"/>
      <c r="AM136" s="273"/>
    </row>
    <row r="137" spans="1:39" s="269" customFormat="1" ht="13.5" customHeight="1">
      <c r="A137" s="227"/>
      <c r="B137" s="11" t="s">
        <v>195</v>
      </c>
      <c r="C137" s="77" t="s">
        <v>118</v>
      </c>
      <c r="D137" s="15" t="s">
        <v>123</v>
      </c>
      <c r="E137" s="15" t="s">
        <v>116</v>
      </c>
      <c r="F137" s="15" t="s">
        <v>29</v>
      </c>
      <c r="G137" s="130" t="s">
        <v>29</v>
      </c>
      <c r="H137" s="204" t="s">
        <v>222</v>
      </c>
      <c r="I137" s="205"/>
      <c r="J137" s="205"/>
      <c r="K137" s="205"/>
      <c r="L137" s="225"/>
      <c r="M137" s="14" t="s">
        <v>111</v>
      </c>
      <c r="N137" s="15" t="s">
        <v>140</v>
      </c>
      <c r="O137" s="15" t="s">
        <v>140</v>
      </c>
      <c r="P137" s="15" t="s">
        <v>29</v>
      </c>
      <c r="Q137" s="130" t="s">
        <v>29</v>
      </c>
      <c r="R137" s="14" t="s">
        <v>29</v>
      </c>
      <c r="S137" s="15" t="s">
        <v>29</v>
      </c>
      <c r="T137" s="15" t="s">
        <v>29</v>
      </c>
      <c r="U137" s="15" t="s">
        <v>29</v>
      </c>
      <c r="V137" s="15" t="s">
        <v>29</v>
      </c>
      <c r="W137" s="231"/>
      <c r="X137" s="232"/>
      <c r="Y137" s="223"/>
      <c r="Z137" s="224"/>
      <c r="AA137" s="272"/>
      <c r="AB137" s="276"/>
      <c r="AC137" s="275"/>
      <c r="AD137" s="273"/>
      <c r="AE137" s="275"/>
      <c r="AF137" s="274"/>
      <c r="AG137" s="273"/>
      <c r="AH137" s="274"/>
      <c r="AI137" s="273"/>
      <c r="AJ137" s="273"/>
      <c r="AK137" s="273"/>
      <c r="AL137" s="273"/>
      <c r="AM137" s="273"/>
    </row>
    <row r="138" spans="1:39" s="269" customFormat="1" ht="13.5" customHeight="1">
      <c r="A138" s="226">
        <v>28</v>
      </c>
      <c r="B138" s="12" t="s">
        <v>184</v>
      </c>
      <c r="C138" s="228" t="s">
        <v>114</v>
      </c>
      <c r="D138" s="212"/>
      <c r="E138" s="212"/>
      <c r="F138" s="212"/>
      <c r="G138" s="213"/>
      <c r="H138" s="229" t="s">
        <v>113</v>
      </c>
      <c r="I138" s="209"/>
      <c r="J138" s="209"/>
      <c r="K138" s="209"/>
      <c r="L138" s="210"/>
      <c r="M138" s="214" t="s">
        <v>159</v>
      </c>
      <c r="N138" s="215"/>
      <c r="O138" s="215"/>
      <c r="P138" s="215"/>
      <c r="Q138" s="215"/>
      <c r="R138" s="211" t="s">
        <v>29</v>
      </c>
      <c r="S138" s="212"/>
      <c r="T138" s="212"/>
      <c r="U138" s="212"/>
      <c r="V138" s="230"/>
      <c r="W138" s="216" t="s">
        <v>115</v>
      </c>
      <c r="X138" s="217"/>
      <c r="Y138" s="220">
        <v>2</v>
      </c>
      <c r="Z138" s="202">
        <v>3</v>
      </c>
      <c r="AA138" s="272"/>
      <c r="AB138" s="276"/>
      <c r="AC138" s="275"/>
      <c r="AD138" s="273"/>
      <c r="AE138" s="275"/>
      <c r="AF138" s="274"/>
      <c r="AG138" s="273"/>
      <c r="AH138" s="274"/>
      <c r="AI138" s="273"/>
      <c r="AJ138" s="273"/>
      <c r="AK138" s="273"/>
      <c r="AL138" s="273"/>
      <c r="AM138" s="273"/>
    </row>
    <row r="139" spans="1:39" s="269" customFormat="1" ht="13.5" customHeight="1">
      <c r="A139" s="227"/>
      <c r="B139" s="11" t="s">
        <v>185</v>
      </c>
      <c r="C139" s="77" t="s">
        <v>133</v>
      </c>
      <c r="D139" s="15" t="s">
        <v>123</v>
      </c>
      <c r="E139" s="15" t="s">
        <v>111</v>
      </c>
      <c r="F139" s="15" t="s">
        <v>124</v>
      </c>
      <c r="G139" s="130" t="s">
        <v>29</v>
      </c>
      <c r="H139" s="14" t="s">
        <v>123</v>
      </c>
      <c r="I139" s="15" t="s">
        <v>141</v>
      </c>
      <c r="J139" s="15" t="s">
        <v>141</v>
      </c>
      <c r="K139" s="15" t="s">
        <v>29</v>
      </c>
      <c r="L139" s="15" t="s">
        <v>29</v>
      </c>
      <c r="M139" s="204" t="s">
        <v>222</v>
      </c>
      <c r="N139" s="205"/>
      <c r="O139" s="205"/>
      <c r="P139" s="205"/>
      <c r="Q139" s="205"/>
      <c r="R139" s="14" t="s">
        <v>29</v>
      </c>
      <c r="S139" s="15" t="s">
        <v>29</v>
      </c>
      <c r="T139" s="15" t="s">
        <v>29</v>
      </c>
      <c r="U139" s="15" t="s">
        <v>29</v>
      </c>
      <c r="V139" s="15" t="s">
        <v>29</v>
      </c>
      <c r="W139" s="231"/>
      <c r="X139" s="232"/>
      <c r="Y139" s="223"/>
      <c r="Z139" s="203"/>
      <c r="AA139" s="272"/>
      <c r="AC139" s="275"/>
      <c r="AD139" s="273"/>
      <c r="AE139" s="275"/>
      <c r="AF139" s="274"/>
      <c r="AG139" s="273"/>
      <c r="AH139" s="274"/>
      <c r="AI139" s="273"/>
      <c r="AJ139" s="273"/>
      <c r="AK139" s="273"/>
      <c r="AL139" s="273"/>
      <c r="AM139" s="273"/>
    </row>
    <row r="140" spans="1:39" s="269" customFormat="1" ht="13.5" customHeight="1">
      <c r="A140" s="206" t="s">
        <v>29</v>
      </c>
      <c r="B140" s="12" t="s">
        <v>29</v>
      </c>
      <c r="C140" s="208" t="s">
        <v>29</v>
      </c>
      <c r="D140" s="209"/>
      <c r="E140" s="209"/>
      <c r="F140" s="209"/>
      <c r="G140" s="210"/>
      <c r="H140" s="211" t="s">
        <v>29</v>
      </c>
      <c r="I140" s="212"/>
      <c r="J140" s="212"/>
      <c r="K140" s="212"/>
      <c r="L140" s="213"/>
      <c r="M140" s="211" t="s">
        <v>29</v>
      </c>
      <c r="N140" s="212"/>
      <c r="O140" s="212"/>
      <c r="P140" s="212"/>
      <c r="Q140" s="213"/>
      <c r="R140" s="214" t="s">
        <v>159</v>
      </c>
      <c r="S140" s="215"/>
      <c r="T140" s="215"/>
      <c r="U140" s="215"/>
      <c r="V140" s="215"/>
      <c r="W140" s="216" t="s">
        <v>29</v>
      </c>
      <c r="X140" s="217"/>
      <c r="Y140" s="220" t="s">
        <v>29</v>
      </c>
      <c r="Z140" s="202"/>
      <c r="AA140" s="272"/>
      <c r="AC140" s="275"/>
      <c r="AD140" s="273"/>
      <c r="AE140" s="275"/>
      <c r="AF140" s="274"/>
      <c r="AG140" s="273"/>
      <c r="AH140" s="274"/>
      <c r="AI140" s="273"/>
      <c r="AJ140" s="273"/>
      <c r="AK140" s="273"/>
      <c r="AL140" s="273"/>
      <c r="AM140" s="273"/>
    </row>
    <row r="141" spans="1:39" s="269" customFormat="1" ht="13.5" customHeight="1" thickBot="1">
      <c r="A141" s="207"/>
      <c r="B141" s="16" t="s">
        <v>29</v>
      </c>
      <c r="C141" s="78" t="s">
        <v>29</v>
      </c>
      <c r="D141" s="18" t="s">
        <v>29</v>
      </c>
      <c r="E141" s="18" t="s">
        <v>29</v>
      </c>
      <c r="F141" s="18" t="s">
        <v>29</v>
      </c>
      <c r="G141" s="131" t="s">
        <v>29</v>
      </c>
      <c r="H141" s="14" t="s">
        <v>29</v>
      </c>
      <c r="I141" s="15" t="s">
        <v>29</v>
      </c>
      <c r="J141" s="15" t="s">
        <v>29</v>
      </c>
      <c r="K141" s="15" t="s">
        <v>29</v>
      </c>
      <c r="L141" s="15" t="s">
        <v>29</v>
      </c>
      <c r="M141" s="17" t="s">
        <v>29</v>
      </c>
      <c r="N141" s="18" t="s">
        <v>29</v>
      </c>
      <c r="O141" s="18" t="s">
        <v>29</v>
      </c>
      <c r="P141" s="18" t="s">
        <v>29</v>
      </c>
      <c r="Q141" s="18" t="s">
        <v>29</v>
      </c>
      <c r="R141" s="198" t="s">
        <v>222</v>
      </c>
      <c r="S141" s="199"/>
      <c r="T141" s="199"/>
      <c r="U141" s="199"/>
      <c r="V141" s="199"/>
      <c r="W141" s="218"/>
      <c r="X141" s="219"/>
      <c r="Y141" s="221"/>
      <c r="Z141" s="222"/>
      <c r="AA141" s="272"/>
      <c r="AC141" s="275"/>
      <c r="AD141" s="273"/>
      <c r="AE141" s="275"/>
      <c r="AF141" s="274"/>
      <c r="AG141" s="273"/>
      <c r="AH141" s="274"/>
      <c r="AI141" s="273"/>
      <c r="AJ141" s="273"/>
      <c r="AK141" s="273"/>
      <c r="AL141" s="273"/>
      <c r="AM141" s="273"/>
    </row>
    <row r="142" spans="1:39" s="269" customFormat="1" ht="13.5" customHeight="1">
      <c r="A142" s="19"/>
      <c r="B142" s="37" t="s">
        <v>10</v>
      </c>
      <c r="C142" s="200" t="s">
        <v>255</v>
      </c>
      <c r="D142" s="200"/>
      <c r="E142" s="200"/>
      <c r="F142" s="200"/>
      <c r="G142" s="200"/>
      <c r="H142" s="200"/>
      <c r="I142" s="201"/>
      <c r="J142" s="201"/>
      <c r="K142" s="201"/>
      <c r="L142" s="201"/>
      <c r="M142" s="197"/>
      <c r="N142" s="197"/>
      <c r="O142" s="38"/>
      <c r="P142" s="38"/>
      <c r="Q142" s="200" t="s">
        <v>29</v>
      </c>
      <c r="R142" s="200"/>
      <c r="S142" s="200"/>
      <c r="T142" s="200"/>
      <c r="U142" s="200"/>
      <c r="V142" s="200"/>
      <c r="W142" s="201"/>
      <c r="X142" s="201"/>
      <c r="Y142" s="201"/>
      <c r="Z142" s="39"/>
      <c r="AA142" s="272"/>
      <c r="AC142" s="275"/>
      <c r="AD142" s="273"/>
      <c r="AE142" s="275"/>
      <c r="AF142" s="274"/>
      <c r="AG142" s="273"/>
      <c r="AH142" s="274"/>
      <c r="AI142" s="273"/>
      <c r="AJ142" s="273"/>
      <c r="AK142" s="273"/>
      <c r="AL142" s="273"/>
      <c r="AM142" s="273"/>
    </row>
    <row r="143" spans="1:39" s="269" customFormat="1" ht="13.5" customHeight="1">
      <c r="A143" s="19"/>
      <c r="B143" s="37" t="s">
        <v>11</v>
      </c>
      <c r="C143" s="195" t="s">
        <v>254</v>
      </c>
      <c r="D143" s="195"/>
      <c r="E143" s="195"/>
      <c r="F143" s="195"/>
      <c r="G143" s="195"/>
      <c r="H143" s="195"/>
      <c r="I143" s="196"/>
      <c r="J143" s="196"/>
      <c r="K143" s="196"/>
      <c r="L143" s="196"/>
      <c r="M143" s="197"/>
      <c r="N143" s="197"/>
      <c r="O143" s="42"/>
      <c r="P143" s="42"/>
      <c r="Q143" s="195" t="s">
        <v>29</v>
      </c>
      <c r="R143" s="195"/>
      <c r="S143" s="195"/>
      <c r="T143" s="195"/>
      <c r="U143" s="195"/>
      <c r="V143" s="195"/>
      <c r="W143" s="196"/>
      <c r="X143" s="196"/>
      <c r="Y143" s="196"/>
      <c r="Z143" s="39"/>
      <c r="AA143" s="272"/>
      <c r="AC143" s="275"/>
      <c r="AD143" s="273"/>
      <c r="AE143" s="275"/>
      <c r="AF143" s="274"/>
      <c r="AG143" s="273"/>
      <c r="AH143" s="274"/>
      <c r="AI143" s="273"/>
      <c r="AJ143" s="273"/>
      <c r="AK143" s="273"/>
      <c r="AL143" s="273"/>
      <c r="AM143" s="273"/>
    </row>
    <row r="144" spans="1:39" s="269" customFormat="1" ht="13.5" customHeight="1">
      <c r="A144" s="19"/>
      <c r="B144" s="37" t="s">
        <v>12</v>
      </c>
      <c r="C144" s="195" t="s">
        <v>253</v>
      </c>
      <c r="D144" s="195"/>
      <c r="E144" s="195"/>
      <c r="F144" s="195"/>
      <c r="G144" s="195"/>
      <c r="H144" s="195"/>
      <c r="I144" s="196"/>
      <c r="J144" s="196"/>
      <c r="K144" s="196"/>
      <c r="L144" s="196"/>
      <c r="M144" s="197"/>
      <c r="N144" s="197"/>
      <c r="O144" s="38"/>
      <c r="P144" s="38"/>
      <c r="Q144" s="195" t="s">
        <v>29</v>
      </c>
      <c r="R144" s="195"/>
      <c r="S144" s="195"/>
      <c r="T144" s="195"/>
      <c r="U144" s="195"/>
      <c r="V144" s="195"/>
      <c r="W144" s="196"/>
      <c r="X144" s="196"/>
      <c r="Y144" s="196"/>
      <c r="Z144" s="39"/>
      <c r="AA144" s="272"/>
      <c r="AC144" s="275"/>
      <c r="AD144" s="273"/>
      <c r="AE144" s="275"/>
      <c r="AF144" s="274"/>
      <c r="AG144" s="273"/>
      <c r="AH144" s="274"/>
      <c r="AI144" s="273"/>
      <c r="AJ144" s="273"/>
      <c r="AK144" s="273"/>
      <c r="AL144" s="273"/>
      <c r="AM144" s="273"/>
    </row>
    <row r="145" spans="1:39" s="269" customFormat="1" ht="13.5" customHeight="1">
      <c r="A145" s="19"/>
      <c r="B145" s="37"/>
      <c r="C145" s="40"/>
      <c r="D145" s="40"/>
      <c r="E145" s="40"/>
      <c r="F145" s="40"/>
      <c r="G145" s="40"/>
      <c r="H145" s="40"/>
      <c r="I145" s="35"/>
      <c r="J145" s="35"/>
      <c r="K145" s="35"/>
      <c r="L145" s="35"/>
      <c r="M145" s="41"/>
      <c r="N145" s="41"/>
      <c r="O145" s="38"/>
      <c r="P145" s="38"/>
      <c r="Q145" s="40"/>
      <c r="R145" s="40"/>
      <c r="S145" s="40"/>
      <c r="T145" s="40"/>
      <c r="U145" s="40"/>
      <c r="V145" s="40"/>
      <c r="W145" s="36"/>
      <c r="X145" s="36"/>
      <c r="Y145" s="36"/>
      <c r="Z145" s="39"/>
      <c r="AA145" s="272"/>
      <c r="AC145" s="275"/>
      <c r="AD145" s="273"/>
      <c r="AE145" s="275"/>
      <c r="AF145" s="274"/>
      <c r="AG145" s="273"/>
      <c r="AH145" s="274"/>
      <c r="AI145" s="273"/>
      <c r="AJ145" s="273"/>
      <c r="AK145" s="273"/>
      <c r="AL145" s="273"/>
      <c r="AM145" s="273"/>
    </row>
    <row r="146" spans="1:39" s="269" customFormat="1" ht="13.5" customHeight="1">
      <c r="A146" s="19"/>
      <c r="B146" s="37"/>
      <c r="C146" s="40"/>
      <c r="D146" s="40"/>
      <c r="E146" s="40"/>
      <c r="F146" s="40"/>
      <c r="G146" s="40"/>
      <c r="H146" s="40"/>
      <c r="I146" s="35"/>
      <c r="J146" s="35"/>
      <c r="K146" s="35"/>
      <c r="L146" s="35"/>
      <c r="M146" s="41"/>
      <c r="N146" s="41"/>
      <c r="O146" s="38"/>
      <c r="P146" s="38"/>
      <c r="Q146" s="40"/>
      <c r="R146" s="40"/>
      <c r="S146" s="40"/>
      <c r="T146" s="40"/>
      <c r="U146" s="40"/>
      <c r="V146" s="40"/>
      <c r="W146" s="36"/>
      <c r="X146" s="36"/>
      <c r="Y146" s="36"/>
      <c r="Z146" s="39"/>
      <c r="AA146" s="272"/>
      <c r="AC146" s="275"/>
      <c r="AD146" s="273"/>
      <c r="AE146" s="275"/>
      <c r="AF146" s="274"/>
      <c r="AG146" s="273"/>
      <c r="AH146" s="274"/>
      <c r="AI146" s="273"/>
      <c r="AJ146" s="273"/>
      <c r="AK146" s="273"/>
      <c r="AL146" s="273"/>
      <c r="AM146" s="273"/>
    </row>
    <row r="147" spans="1:39" s="269" customFormat="1" ht="13.5" customHeight="1">
      <c r="A147" s="20"/>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72"/>
      <c r="AC147" s="275"/>
      <c r="AD147" s="273"/>
      <c r="AE147" s="275"/>
      <c r="AF147" s="274"/>
      <c r="AG147" s="273"/>
      <c r="AH147" s="274"/>
      <c r="AI147" s="273"/>
      <c r="AJ147" s="273"/>
      <c r="AK147" s="273"/>
      <c r="AL147" s="273"/>
      <c r="AM147" s="273"/>
    </row>
    <row r="148" spans="1:39" s="269" customFormat="1" ht="15" customHeight="1" thickBot="1">
      <c r="A148" s="7" t="s">
        <v>252</v>
      </c>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272"/>
      <c r="AB148" s="278"/>
      <c r="AC148" s="278"/>
      <c r="AD148" s="277"/>
      <c r="AE148" s="277"/>
      <c r="AH148" s="271"/>
      <c r="AI148" s="273"/>
      <c r="AJ148" s="273"/>
      <c r="AK148" s="273"/>
      <c r="AL148" s="273"/>
      <c r="AM148" s="273"/>
    </row>
    <row r="149" spans="1:39" s="269" customFormat="1" ht="13.5" customHeight="1" thickBot="1">
      <c r="A149" s="44" t="s">
        <v>13</v>
      </c>
      <c r="B149" s="45" t="s">
        <v>6</v>
      </c>
      <c r="C149" s="239">
        <v>43</v>
      </c>
      <c r="D149" s="240"/>
      <c r="E149" s="240"/>
      <c r="F149" s="240"/>
      <c r="G149" s="240"/>
      <c r="H149" s="241">
        <v>16</v>
      </c>
      <c r="I149" s="240"/>
      <c r="J149" s="240"/>
      <c r="K149" s="240"/>
      <c r="L149" s="240"/>
      <c r="M149" s="241">
        <v>27</v>
      </c>
      <c r="N149" s="240"/>
      <c r="O149" s="240"/>
      <c r="P149" s="240"/>
      <c r="Q149" s="240"/>
      <c r="R149" s="241" t="s">
        <v>29</v>
      </c>
      <c r="S149" s="240"/>
      <c r="T149" s="240"/>
      <c r="U149" s="240"/>
      <c r="V149" s="240"/>
      <c r="W149" s="242" t="s">
        <v>8</v>
      </c>
      <c r="X149" s="243"/>
      <c r="Y149" s="46" t="s">
        <v>5</v>
      </c>
      <c r="Z149" s="47" t="s">
        <v>3</v>
      </c>
      <c r="AA149" s="272"/>
      <c r="AB149" s="276"/>
      <c r="AC149" s="275"/>
      <c r="AD149" s="273"/>
      <c r="AE149" s="275"/>
      <c r="AF149" s="274"/>
      <c r="AG149" s="273"/>
      <c r="AH149" s="274"/>
      <c r="AI149" s="273"/>
      <c r="AJ149" s="273"/>
      <c r="AK149" s="273"/>
      <c r="AL149" s="273"/>
      <c r="AM149" s="273"/>
    </row>
    <row r="150" spans="1:39" s="269" customFormat="1" ht="13.5" customHeight="1" thickTop="1">
      <c r="A150" s="226">
        <v>43</v>
      </c>
      <c r="B150" s="9" t="s">
        <v>160</v>
      </c>
      <c r="C150" s="244" t="s">
        <v>159</v>
      </c>
      <c r="D150" s="245"/>
      <c r="E150" s="245"/>
      <c r="F150" s="245"/>
      <c r="G150" s="246"/>
      <c r="H150" s="247" t="s">
        <v>106</v>
      </c>
      <c r="I150" s="248"/>
      <c r="J150" s="248"/>
      <c r="K150" s="248"/>
      <c r="L150" s="249"/>
      <c r="M150" s="247" t="s">
        <v>106</v>
      </c>
      <c r="N150" s="248"/>
      <c r="O150" s="248"/>
      <c r="P150" s="248"/>
      <c r="Q150" s="249"/>
      <c r="R150" s="247" t="s">
        <v>29</v>
      </c>
      <c r="S150" s="248"/>
      <c r="T150" s="248"/>
      <c r="U150" s="248"/>
      <c r="V150" s="249"/>
      <c r="W150" s="233" t="s">
        <v>107</v>
      </c>
      <c r="X150" s="234"/>
      <c r="Y150" s="235">
        <v>4</v>
      </c>
      <c r="Z150" s="237">
        <v>1</v>
      </c>
      <c r="AA150" s="272"/>
      <c r="AB150" s="276"/>
      <c r="AC150" s="275"/>
      <c r="AD150" s="273"/>
      <c r="AE150" s="275"/>
      <c r="AF150" s="274"/>
      <c r="AG150" s="273"/>
      <c r="AH150" s="274"/>
      <c r="AI150" s="273"/>
      <c r="AJ150" s="273"/>
      <c r="AK150" s="273"/>
      <c r="AL150" s="273"/>
      <c r="AM150" s="273"/>
    </row>
    <row r="151" spans="1:39" s="269" customFormat="1" ht="13.5" customHeight="1">
      <c r="A151" s="227"/>
      <c r="B151" s="11" t="s">
        <v>162</v>
      </c>
      <c r="C151" s="238" t="s">
        <v>222</v>
      </c>
      <c r="D151" s="205"/>
      <c r="E151" s="205"/>
      <c r="F151" s="205"/>
      <c r="G151" s="225"/>
      <c r="H151" s="14" t="s">
        <v>112</v>
      </c>
      <c r="I151" s="15" t="s">
        <v>110</v>
      </c>
      <c r="J151" s="15" t="s">
        <v>131</v>
      </c>
      <c r="K151" s="15" t="s">
        <v>29</v>
      </c>
      <c r="L151" s="15" t="s">
        <v>29</v>
      </c>
      <c r="M151" s="14" t="s">
        <v>147</v>
      </c>
      <c r="N151" s="15" t="s">
        <v>130</v>
      </c>
      <c r="O151" s="15" t="s">
        <v>108</v>
      </c>
      <c r="P151" s="15" t="s">
        <v>29</v>
      </c>
      <c r="Q151" s="130" t="s">
        <v>29</v>
      </c>
      <c r="R151" s="14" t="s">
        <v>29</v>
      </c>
      <c r="S151" s="15" t="s">
        <v>29</v>
      </c>
      <c r="T151" s="15" t="s">
        <v>29</v>
      </c>
      <c r="U151" s="15" t="s">
        <v>29</v>
      </c>
      <c r="V151" s="130" t="s">
        <v>29</v>
      </c>
      <c r="W151" s="231"/>
      <c r="X151" s="232"/>
      <c r="Y151" s="236"/>
      <c r="Z151" s="224"/>
      <c r="AA151" s="272"/>
      <c r="AB151" s="276"/>
      <c r="AC151" s="275"/>
      <c r="AD151" s="273"/>
      <c r="AE151" s="275"/>
      <c r="AF151" s="274"/>
      <c r="AG151" s="273"/>
      <c r="AH151" s="274"/>
      <c r="AI151" s="273"/>
      <c r="AJ151" s="273"/>
      <c r="AK151" s="273"/>
      <c r="AL151" s="273"/>
      <c r="AM151" s="273"/>
    </row>
    <row r="152" spans="1:39" s="269" customFormat="1" ht="13.5" customHeight="1">
      <c r="A152" s="226">
        <v>16</v>
      </c>
      <c r="B152" s="12" t="s">
        <v>199</v>
      </c>
      <c r="C152" s="228" t="s">
        <v>113</v>
      </c>
      <c r="D152" s="212"/>
      <c r="E152" s="212"/>
      <c r="F152" s="212"/>
      <c r="G152" s="213"/>
      <c r="H152" s="214" t="s">
        <v>159</v>
      </c>
      <c r="I152" s="215"/>
      <c r="J152" s="215"/>
      <c r="K152" s="215"/>
      <c r="L152" s="215"/>
      <c r="M152" s="229" t="s">
        <v>106</v>
      </c>
      <c r="N152" s="209"/>
      <c r="O152" s="209"/>
      <c r="P152" s="209"/>
      <c r="Q152" s="210"/>
      <c r="R152" s="211" t="s">
        <v>29</v>
      </c>
      <c r="S152" s="212"/>
      <c r="T152" s="212"/>
      <c r="U152" s="212"/>
      <c r="V152" s="230"/>
      <c r="W152" s="216" t="s">
        <v>132</v>
      </c>
      <c r="X152" s="217"/>
      <c r="Y152" s="220">
        <v>3</v>
      </c>
      <c r="Z152" s="202">
        <v>2</v>
      </c>
      <c r="AA152" s="272"/>
      <c r="AB152" s="276"/>
      <c r="AC152" s="275"/>
      <c r="AD152" s="273"/>
      <c r="AE152" s="275"/>
      <c r="AF152" s="274"/>
      <c r="AG152" s="273"/>
      <c r="AH152" s="274"/>
      <c r="AI152" s="273"/>
      <c r="AJ152" s="273"/>
      <c r="AK152" s="273"/>
      <c r="AL152" s="273"/>
      <c r="AM152" s="273"/>
    </row>
    <row r="153" spans="1:39" s="269" customFormat="1" ht="13.5" customHeight="1">
      <c r="A153" s="227"/>
      <c r="B153" s="11" t="s">
        <v>200</v>
      </c>
      <c r="C153" s="77" t="s">
        <v>124</v>
      </c>
      <c r="D153" s="15" t="s">
        <v>118</v>
      </c>
      <c r="E153" s="15" t="s">
        <v>134</v>
      </c>
      <c r="F153" s="15" t="s">
        <v>29</v>
      </c>
      <c r="G153" s="130" t="s">
        <v>29</v>
      </c>
      <c r="H153" s="204" t="s">
        <v>222</v>
      </c>
      <c r="I153" s="205"/>
      <c r="J153" s="205"/>
      <c r="K153" s="205"/>
      <c r="L153" s="225"/>
      <c r="M153" s="14" t="s">
        <v>111</v>
      </c>
      <c r="N153" s="15" t="s">
        <v>110</v>
      </c>
      <c r="O153" s="15" t="s">
        <v>140</v>
      </c>
      <c r="P153" s="15" t="s">
        <v>29</v>
      </c>
      <c r="Q153" s="130" t="s">
        <v>29</v>
      </c>
      <c r="R153" s="14" t="s">
        <v>29</v>
      </c>
      <c r="S153" s="15" t="s">
        <v>29</v>
      </c>
      <c r="T153" s="15" t="s">
        <v>29</v>
      </c>
      <c r="U153" s="15" t="s">
        <v>29</v>
      </c>
      <c r="V153" s="15" t="s">
        <v>29</v>
      </c>
      <c r="W153" s="231"/>
      <c r="X153" s="232"/>
      <c r="Y153" s="223"/>
      <c r="Z153" s="224"/>
      <c r="AA153" s="272"/>
      <c r="AB153" s="276"/>
      <c r="AC153" s="275"/>
      <c r="AD153" s="273"/>
      <c r="AE153" s="275"/>
      <c r="AF153" s="274"/>
      <c r="AG153" s="273"/>
      <c r="AH153" s="274"/>
      <c r="AI153" s="273"/>
      <c r="AJ153" s="273"/>
      <c r="AK153" s="273"/>
      <c r="AL153" s="273"/>
      <c r="AM153" s="273"/>
    </row>
    <row r="154" spans="1:39" s="269" customFormat="1" ht="13.5" customHeight="1">
      <c r="A154" s="226">
        <v>27</v>
      </c>
      <c r="B154" s="12" t="s">
        <v>80</v>
      </c>
      <c r="C154" s="228" t="s">
        <v>113</v>
      </c>
      <c r="D154" s="212"/>
      <c r="E154" s="212"/>
      <c r="F154" s="212"/>
      <c r="G154" s="213"/>
      <c r="H154" s="229" t="s">
        <v>113</v>
      </c>
      <c r="I154" s="209"/>
      <c r="J154" s="209"/>
      <c r="K154" s="209"/>
      <c r="L154" s="210"/>
      <c r="M154" s="214" t="s">
        <v>159</v>
      </c>
      <c r="N154" s="215"/>
      <c r="O154" s="215"/>
      <c r="P154" s="215"/>
      <c r="Q154" s="215"/>
      <c r="R154" s="211" t="s">
        <v>29</v>
      </c>
      <c r="S154" s="212"/>
      <c r="T154" s="212"/>
      <c r="U154" s="212"/>
      <c r="V154" s="230"/>
      <c r="W154" s="216" t="s">
        <v>135</v>
      </c>
      <c r="X154" s="217"/>
      <c r="Y154" s="220">
        <v>2</v>
      </c>
      <c r="Z154" s="202">
        <v>3</v>
      </c>
      <c r="AA154" s="272"/>
      <c r="AB154" s="276"/>
      <c r="AC154" s="275"/>
      <c r="AD154" s="273"/>
      <c r="AE154" s="275"/>
      <c r="AF154" s="274"/>
      <c r="AG154" s="273"/>
      <c r="AH154" s="274"/>
      <c r="AI154" s="273"/>
      <c r="AJ154" s="273"/>
      <c r="AK154" s="273"/>
      <c r="AL154" s="273"/>
      <c r="AM154" s="273"/>
    </row>
    <row r="155" spans="1:39" s="269" customFormat="1" ht="13.5" customHeight="1">
      <c r="A155" s="227"/>
      <c r="B155" s="11" t="s">
        <v>186</v>
      </c>
      <c r="C155" s="77" t="s">
        <v>151</v>
      </c>
      <c r="D155" s="15" t="s">
        <v>133</v>
      </c>
      <c r="E155" s="15" t="s">
        <v>116</v>
      </c>
      <c r="F155" s="15" t="s">
        <v>29</v>
      </c>
      <c r="G155" s="130" t="s">
        <v>29</v>
      </c>
      <c r="H155" s="14" t="s">
        <v>123</v>
      </c>
      <c r="I155" s="15" t="s">
        <v>118</v>
      </c>
      <c r="J155" s="15" t="s">
        <v>141</v>
      </c>
      <c r="K155" s="15" t="s">
        <v>29</v>
      </c>
      <c r="L155" s="15" t="s">
        <v>29</v>
      </c>
      <c r="M155" s="204" t="s">
        <v>222</v>
      </c>
      <c r="N155" s="205"/>
      <c r="O155" s="205"/>
      <c r="P155" s="205"/>
      <c r="Q155" s="205"/>
      <c r="R155" s="14" t="s">
        <v>29</v>
      </c>
      <c r="S155" s="15" t="s">
        <v>29</v>
      </c>
      <c r="T155" s="15" t="s">
        <v>29</v>
      </c>
      <c r="U155" s="15" t="s">
        <v>29</v>
      </c>
      <c r="V155" s="15" t="s">
        <v>29</v>
      </c>
      <c r="W155" s="231"/>
      <c r="X155" s="232"/>
      <c r="Y155" s="223"/>
      <c r="Z155" s="203"/>
      <c r="AA155" s="272"/>
      <c r="AC155" s="275"/>
      <c r="AD155" s="273"/>
      <c r="AE155" s="275"/>
      <c r="AF155" s="274"/>
      <c r="AG155" s="273"/>
      <c r="AH155" s="274"/>
      <c r="AI155" s="273"/>
      <c r="AJ155" s="273"/>
      <c r="AK155" s="273"/>
      <c r="AL155" s="273"/>
      <c r="AM155" s="273"/>
    </row>
    <row r="156" spans="1:39" s="269" customFormat="1" ht="13.5" customHeight="1">
      <c r="A156" s="206" t="s">
        <v>29</v>
      </c>
      <c r="B156" s="12" t="s">
        <v>29</v>
      </c>
      <c r="C156" s="208" t="s">
        <v>29</v>
      </c>
      <c r="D156" s="209"/>
      <c r="E156" s="209"/>
      <c r="F156" s="209"/>
      <c r="G156" s="210"/>
      <c r="H156" s="211" t="s">
        <v>29</v>
      </c>
      <c r="I156" s="212"/>
      <c r="J156" s="212"/>
      <c r="K156" s="212"/>
      <c r="L156" s="213"/>
      <c r="M156" s="211" t="s">
        <v>29</v>
      </c>
      <c r="N156" s="212"/>
      <c r="O156" s="212"/>
      <c r="P156" s="212"/>
      <c r="Q156" s="213"/>
      <c r="R156" s="214" t="s">
        <v>159</v>
      </c>
      <c r="S156" s="215"/>
      <c r="T156" s="215"/>
      <c r="U156" s="215"/>
      <c r="V156" s="215"/>
      <c r="W156" s="216" t="s">
        <v>29</v>
      </c>
      <c r="X156" s="217"/>
      <c r="Y156" s="220" t="s">
        <v>29</v>
      </c>
      <c r="Z156" s="202"/>
      <c r="AA156" s="272"/>
      <c r="AC156" s="275"/>
      <c r="AD156" s="273"/>
      <c r="AE156" s="275"/>
      <c r="AF156" s="274"/>
      <c r="AG156" s="273"/>
      <c r="AH156" s="274"/>
      <c r="AI156" s="273"/>
      <c r="AJ156" s="273"/>
      <c r="AK156" s="273"/>
      <c r="AL156" s="273"/>
      <c r="AM156" s="273"/>
    </row>
    <row r="157" spans="1:39" s="269" customFormat="1" ht="13.5" customHeight="1" thickBot="1">
      <c r="A157" s="207"/>
      <c r="B157" s="16" t="s">
        <v>29</v>
      </c>
      <c r="C157" s="78" t="s">
        <v>29</v>
      </c>
      <c r="D157" s="18" t="s">
        <v>29</v>
      </c>
      <c r="E157" s="18" t="s">
        <v>29</v>
      </c>
      <c r="F157" s="18" t="s">
        <v>29</v>
      </c>
      <c r="G157" s="131" t="s">
        <v>29</v>
      </c>
      <c r="H157" s="14" t="s">
        <v>29</v>
      </c>
      <c r="I157" s="15" t="s">
        <v>29</v>
      </c>
      <c r="J157" s="15" t="s">
        <v>29</v>
      </c>
      <c r="K157" s="15" t="s">
        <v>29</v>
      </c>
      <c r="L157" s="15" t="s">
        <v>29</v>
      </c>
      <c r="M157" s="17" t="s">
        <v>29</v>
      </c>
      <c r="N157" s="18" t="s">
        <v>29</v>
      </c>
      <c r="O157" s="18" t="s">
        <v>29</v>
      </c>
      <c r="P157" s="18" t="s">
        <v>29</v>
      </c>
      <c r="Q157" s="18" t="s">
        <v>29</v>
      </c>
      <c r="R157" s="198" t="s">
        <v>222</v>
      </c>
      <c r="S157" s="199"/>
      <c r="T157" s="199"/>
      <c r="U157" s="199"/>
      <c r="V157" s="199"/>
      <c r="W157" s="218"/>
      <c r="X157" s="219"/>
      <c r="Y157" s="221"/>
      <c r="Z157" s="222"/>
      <c r="AA157" s="272"/>
      <c r="AC157" s="275"/>
      <c r="AD157" s="273"/>
      <c r="AE157" s="275"/>
      <c r="AF157" s="274"/>
      <c r="AG157" s="273"/>
      <c r="AH157" s="274"/>
      <c r="AI157" s="273"/>
      <c r="AJ157" s="273"/>
      <c r="AK157" s="273"/>
      <c r="AL157" s="273"/>
      <c r="AM157" s="273"/>
    </row>
    <row r="158" spans="1:39" s="269" customFormat="1" ht="13.5" customHeight="1">
      <c r="A158" s="19"/>
      <c r="B158" s="37" t="s">
        <v>10</v>
      </c>
      <c r="C158" s="200" t="s">
        <v>251</v>
      </c>
      <c r="D158" s="200"/>
      <c r="E158" s="200"/>
      <c r="F158" s="200"/>
      <c r="G158" s="200"/>
      <c r="H158" s="200"/>
      <c r="I158" s="201"/>
      <c r="J158" s="201"/>
      <c r="K158" s="201"/>
      <c r="L158" s="201"/>
      <c r="M158" s="197"/>
      <c r="N158" s="197"/>
      <c r="O158" s="38"/>
      <c r="P158" s="38"/>
      <c r="Q158" s="200" t="s">
        <v>29</v>
      </c>
      <c r="R158" s="200"/>
      <c r="S158" s="200"/>
      <c r="T158" s="200"/>
      <c r="U158" s="200"/>
      <c r="V158" s="200"/>
      <c r="W158" s="201"/>
      <c r="X158" s="201"/>
      <c r="Y158" s="201"/>
      <c r="Z158" s="39"/>
      <c r="AA158" s="272"/>
      <c r="AC158" s="275"/>
      <c r="AD158" s="273"/>
      <c r="AE158" s="275"/>
      <c r="AF158" s="274"/>
      <c r="AG158" s="273"/>
      <c r="AH158" s="274"/>
      <c r="AI158" s="273"/>
      <c r="AJ158" s="273"/>
      <c r="AK158" s="273"/>
      <c r="AL158" s="273"/>
      <c r="AM158" s="273"/>
    </row>
    <row r="159" spans="1:39" s="269" customFormat="1" ht="13.5" customHeight="1">
      <c r="A159" s="19"/>
      <c r="B159" s="37" t="s">
        <v>11</v>
      </c>
      <c r="C159" s="195" t="s">
        <v>250</v>
      </c>
      <c r="D159" s="195"/>
      <c r="E159" s="195"/>
      <c r="F159" s="195"/>
      <c r="G159" s="195"/>
      <c r="H159" s="195"/>
      <c r="I159" s="196"/>
      <c r="J159" s="196"/>
      <c r="K159" s="196"/>
      <c r="L159" s="196"/>
      <c r="M159" s="197"/>
      <c r="N159" s="197"/>
      <c r="O159" s="42"/>
      <c r="P159" s="42"/>
      <c r="Q159" s="195" t="s">
        <v>29</v>
      </c>
      <c r="R159" s="195"/>
      <c r="S159" s="195"/>
      <c r="T159" s="195"/>
      <c r="U159" s="195"/>
      <c r="V159" s="195"/>
      <c r="W159" s="196"/>
      <c r="X159" s="196"/>
      <c r="Y159" s="196"/>
      <c r="Z159" s="39"/>
      <c r="AA159" s="272"/>
      <c r="AC159" s="275"/>
      <c r="AD159" s="273"/>
      <c r="AE159" s="275"/>
      <c r="AF159" s="274"/>
      <c r="AG159" s="273"/>
      <c r="AH159" s="274"/>
      <c r="AI159" s="273"/>
      <c r="AJ159" s="273"/>
      <c r="AK159" s="273"/>
      <c r="AL159" s="273"/>
      <c r="AM159" s="273"/>
    </row>
    <row r="160" spans="1:39" s="269" customFormat="1" ht="13.5" customHeight="1">
      <c r="A160" s="19"/>
      <c r="B160" s="37" t="s">
        <v>12</v>
      </c>
      <c r="C160" s="195" t="s">
        <v>249</v>
      </c>
      <c r="D160" s="195"/>
      <c r="E160" s="195"/>
      <c r="F160" s="195"/>
      <c r="G160" s="195"/>
      <c r="H160" s="195"/>
      <c r="I160" s="196"/>
      <c r="J160" s="196"/>
      <c r="K160" s="196"/>
      <c r="L160" s="196"/>
      <c r="M160" s="197"/>
      <c r="N160" s="197"/>
      <c r="O160" s="38"/>
      <c r="P160" s="38"/>
      <c r="Q160" s="195" t="s">
        <v>29</v>
      </c>
      <c r="R160" s="195"/>
      <c r="S160" s="195"/>
      <c r="T160" s="195"/>
      <c r="U160" s="195"/>
      <c r="V160" s="195"/>
      <c r="W160" s="196"/>
      <c r="X160" s="196"/>
      <c r="Y160" s="196"/>
      <c r="Z160" s="39"/>
      <c r="AA160" s="272"/>
      <c r="AC160" s="275"/>
      <c r="AD160" s="273"/>
      <c r="AE160" s="275"/>
      <c r="AF160" s="274"/>
      <c r="AG160" s="273"/>
      <c r="AH160" s="274"/>
      <c r="AI160" s="273"/>
      <c r="AJ160" s="273"/>
      <c r="AK160" s="273"/>
      <c r="AL160" s="273"/>
      <c r="AM160" s="273"/>
    </row>
    <row r="161" spans="1:39" s="269" customFormat="1" ht="13.5" customHeight="1">
      <c r="A161" s="19"/>
      <c r="B161" s="37"/>
      <c r="C161" s="40"/>
      <c r="D161" s="40"/>
      <c r="E161" s="40"/>
      <c r="F161" s="40"/>
      <c r="G161" s="40"/>
      <c r="H161" s="40"/>
      <c r="I161" s="35"/>
      <c r="J161" s="35"/>
      <c r="K161" s="35"/>
      <c r="L161" s="35"/>
      <c r="M161" s="41"/>
      <c r="N161" s="41"/>
      <c r="O161" s="38"/>
      <c r="P161" s="38"/>
      <c r="Q161" s="40"/>
      <c r="R161" s="40"/>
      <c r="S161" s="40"/>
      <c r="T161" s="40"/>
      <c r="U161" s="40"/>
      <c r="V161" s="40"/>
      <c r="W161" s="36"/>
      <c r="X161" s="36"/>
      <c r="Y161" s="36"/>
      <c r="Z161" s="39"/>
      <c r="AA161" s="272"/>
      <c r="AC161" s="275"/>
      <c r="AD161" s="273"/>
      <c r="AE161" s="275"/>
      <c r="AF161" s="274"/>
      <c r="AG161" s="273"/>
      <c r="AH161" s="274"/>
      <c r="AI161" s="273"/>
      <c r="AJ161" s="273"/>
      <c r="AK161" s="273"/>
      <c r="AL161" s="273"/>
      <c r="AM161" s="273"/>
    </row>
    <row r="162" spans="1:39" s="269" customFormat="1" ht="13.5" customHeight="1">
      <c r="A162" s="19"/>
      <c r="B162" s="37"/>
      <c r="C162" s="40"/>
      <c r="D162" s="40"/>
      <c r="E162" s="40"/>
      <c r="F162" s="40"/>
      <c r="G162" s="40"/>
      <c r="H162" s="40"/>
      <c r="I162" s="35"/>
      <c r="J162" s="35"/>
      <c r="K162" s="35"/>
      <c r="L162" s="35"/>
      <c r="M162" s="41"/>
      <c r="N162" s="41"/>
      <c r="O162" s="38"/>
      <c r="P162" s="38"/>
      <c r="Q162" s="40"/>
      <c r="R162" s="40"/>
      <c r="S162" s="40"/>
      <c r="T162" s="40"/>
      <c r="U162" s="40"/>
      <c r="V162" s="40"/>
      <c r="W162" s="36"/>
      <c r="X162" s="36"/>
      <c r="Y162" s="36"/>
      <c r="Z162" s="39"/>
      <c r="AA162" s="272"/>
      <c r="AC162" s="275"/>
      <c r="AD162" s="273"/>
      <c r="AE162" s="275"/>
      <c r="AF162" s="274"/>
      <c r="AG162" s="273"/>
      <c r="AH162" s="274"/>
      <c r="AI162" s="273"/>
      <c r="AJ162" s="273"/>
      <c r="AK162" s="273"/>
      <c r="AL162" s="273"/>
      <c r="AM162" s="273"/>
    </row>
    <row r="163" spans="1:39" s="269" customFormat="1" ht="13.5" customHeight="1">
      <c r="A163" s="23"/>
      <c r="B163" s="24"/>
      <c r="C163" s="25"/>
      <c r="D163" s="25"/>
      <c r="E163" s="25"/>
      <c r="F163" s="25"/>
      <c r="G163" s="25"/>
      <c r="H163" s="25"/>
      <c r="I163" s="25"/>
      <c r="J163" s="25"/>
      <c r="K163" s="25"/>
      <c r="L163" s="25"/>
      <c r="M163" s="25"/>
      <c r="N163" s="25"/>
      <c r="O163" s="25"/>
      <c r="P163" s="25"/>
      <c r="Q163" s="25"/>
      <c r="R163" s="25"/>
      <c r="S163" s="25"/>
      <c r="T163" s="25"/>
      <c r="U163" s="25"/>
      <c r="V163" s="25"/>
      <c r="W163" s="22"/>
      <c r="X163" s="22"/>
      <c r="Y163" s="22"/>
      <c r="Z163" s="22"/>
      <c r="AA163" s="272"/>
      <c r="AC163" s="275"/>
      <c r="AD163" s="273"/>
      <c r="AE163" s="275"/>
      <c r="AF163" s="274"/>
      <c r="AG163" s="273"/>
      <c r="AH163" s="274"/>
      <c r="AI163" s="273"/>
      <c r="AJ163" s="273"/>
      <c r="AK163" s="273"/>
      <c r="AL163" s="273"/>
      <c r="AM163" s="273"/>
    </row>
    <row r="164" spans="1:39" s="269" customFormat="1" ht="15" customHeight="1" thickBot="1">
      <c r="A164" s="7" t="s">
        <v>248</v>
      </c>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272"/>
      <c r="AB164" s="278"/>
      <c r="AC164" s="278"/>
      <c r="AD164" s="277"/>
      <c r="AE164" s="277"/>
      <c r="AH164" s="271"/>
      <c r="AI164" s="273"/>
      <c r="AJ164" s="273"/>
      <c r="AK164" s="273"/>
      <c r="AL164" s="273"/>
      <c r="AM164" s="273"/>
    </row>
    <row r="165" spans="1:39" s="269" customFormat="1" ht="13.5" customHeight="1" thickBot="1">
      <c r="A165" s="44" t="s">
        <v>13</v>
      </c>
      <c r="B165" s="45" t="s">
        <v>6</v>
      </c>
      <c r="C165" s="239">
        <v>10</v>
      </c>
      <c r="D165" s="240"/>
      <c r="E165" s="240"/>
      <c r="F165" s="240"/>
      <c r="G165" s="240"/>
      <c r="H165" s="241">
        <v>23</v>
      </c>
      <c r="I165" s="240"/>
      <c r="J165" s="240"/>
      <c r="K165" s="240"/>
      <c r="L165" s="240"/>
      <c r="M165" s="241">
        <v>30</v>
      </c>
      <c r="N165" s="240"/>
      <c r="O165" s="240"/>
      <c r="P165" s="240"/>
      <c r="Q165" s="240"/>
      <c r="R165" s="241" t="s">
        <v>29</v>
      </c>
      <c r="S165" s="240"/>
      <c r="T165" s="240"/>
      <c r="U165" s="240"/>
      <c r="V165" s="240"/>
      <c r="W165" s="242" t="s">
        <v>8</v>
      </c>
      <c r="X165" s="243"/>
      <c r="Y165" s="46" t="s">
        <v>5</v>
      </c>
      <c r="Z165" s="47" t="s">
        <v>3</v>
      </c>
      <c r="AA165" s="272"/>
      <c r="AB165" s="276"/>
      <c r="AC165" s="275"/>
      <c r="AD165" s="273"/>
      <c r="AE165" s="275"/>
      <c r="AF165" s="274"/>
      <c r="AG165" s="273"/>
      <c r="AH165" s="274"/>
      <c r="AI165" s="273"/>
      <c r="AJ165" s="273"/>
      <c r="AK165" s="273"/>
      <c r="AL165" s="273"/>
      <c r="AM165" s="273"/>
    </row>
    <row r="166" spans="1:39" s="269" customFormat="1" ht="13.5" customHeight="1" thickTop="1">
      <c r="A166" s="226">
        <v>10</v>
      </c>
      <c r="B166" s="9" t="s">
        <v>80</v>
      </c>
      <c r="C166" s="244" t="s">
        <v>159</v>
      </c>
      <c r="D166" s="245"/>
      <c r="E166" s="245"/>
      <c r="F166" s="245"/>
      <c r="G166" s="246"/>
      <c r="H166" s="247" t="s">
        <v>232</v>
      </c>
      <c r="I166" s="248"/>
      <c r="J166" s="248"/>
      <c r="K166" s="248"/>
      <c r="L166" s="249"/>
      <c r="M166" s="247" t="s">
        <v>106</v>
      </c>
      <c r="N166" s="248"/>
      <c r="O166" s="248"/>
      <c r="P166" s="248"/>
      <c r="Q166" s="249"/>
      <c r="R166" s="247" t="s">
        <v>29</v>
      </c>
      <c r="S166" s="248"/>
      <c r="T166" s="248"/>
      <c r="U166" s="248"/>
      <c r="V166" s="249"/>
      <c r="W166" s="233" t="s">
        <v>231</v>
      </c>
      <c r="X166" s="234"/>
      <c r="Y166" s="235">
        <v>4</v>
      </c>
      <c r="Z166" s="237">
        <v>1</v>
      </c>
      <c r="AA166" s="272"/>
      <c r="AB166" s="276"/>
      <c r="AC166" s="275"/>
      <c r="AD166" s="273"/>
      <c r="AE166" s="275"/>
      <c r="AF166" s="274"/>
      <c r="AG166" s="273"/>
      <c r="AH166" s="274"/>
      <c r="AI166" s="273"/>
      <c r="AJ166" s="273"/>
      <c r="AK166" s="273"/>
      <c r="AL166" s="273"/>
      <c r="AM166" s="273"/>
    </row>
    <row r="167" spans="1:39" s="269" customFormat="1" ht="13.5" customHeight="1">
      <c r="A167" s="227"/>
      <c r="B167" s="11" t="s">
        <v>207</v>
      </c>
      <c r="C167" s="238" t="s">
        <v>222</v>
      </c>
      <c r="D167" s="205"/>
      <c r="E167" s="205"/>
      <c r="F167" s="205"/>
      <c r="G167" s="225"/>
      <c r="H167" s="14" t="s">
        <v>130</v>
      </c>
      <c r="I167" s="15" t="s">
        <v>123</v>
      </c>
      <c r="J167" s="15" t="s">
        <v>124</v>
      </c>
      <c r="K167" s="15" t="s">
        <v>125</v>
      </c>
      <c r="L167" s="15" t="s">
        <v>247</v>
      </c>
      <c r="M167" s="14" t="s">
        <v>111</v>
      </c>
      <c r="N167" s="15" t="s">
        <v>130</v>
      </c>
      <c r="O167" s="15" t="s">
        <v>146</v>
      </c>
      <c r="P167" s="15" t="s">
        <v>29</v>
      </c>
      <c r="Q167" s="130" t="s">
        <v>29</v>
      </c>
      <c r="R167" s="14" t="s">
        <v>29</v>
      </c>
      <c r="S167" s="15" t="s">
        <v>29</v>
      </c>
      <c r="T167" s="15" t="s">
        <v>29</v>
      </c>
      <c r="U167" s="15" t="s">
        <v>29</v>
      </c>
      <c r="V167" s="130" t="s">
        <v>29</v>
      </c>
      <c r="W167" s="231"/>
      <c r="X167" s="232"/>
      <c r="Y167" s="236"/>
      <c r="Z167" s="224"/>
      <c r="AA167" s="272"/>
      <c r="AB167" s="276"/>
      <c r="AC167" s="275"/>
      <c r="AD167" s="273"/>
      <c r="AE167" s="275"/>
      <c r="AF167" s="274"/>
      <c r="AG167" s="273"/>
      <c r="AH167" s="274"/>
      <c r="AI167" s="273"/>
      <c r="AJ167" s="273"/>
      <c r="AK167" s="273"/>
      <c r="AL167" s="273"/>
      <c r="AM167" s="273"/>
    </row>
    <row r="168" spans="1:39" s="269" customFormat="1" ht="13.5" customHeight="1">
      <c r="A168" s="226">
        <v>23</v>
      </c>
      <c r="B168" s="12" t="s">
        <v>170</v>
      </c>
      <c r="C168" s="228" t="s">
        <v>235</v>
      </c>
      <c r="D168" s="212"/>
      <c r="E168" s="212"/>
      <c r="F168" s="212"/>
      <c r="G168" s="213"/>
      <c r="H168" s="214" t="s">
        <v>159</v>
      </c>
      <c r="I168" s="215"/>
      <c r="J168" s="215"/>
      <c r="K168" s="215"/>
      <c r="L168" s="215"/>
      <c r="M168" s="229" t="s">
        <v>106</v>
      </c>
      <c r="N168" s="209"/>
      <c r="O168" s="209"/>
      <c r="P168" s="209"/>
      <c r="Q168" s="210"/>
      <c r="R168" s="211" t="s">
        <v>29</v>
      </c>
      <c r="S168" s="212"/>
      <c r="T168" s="212"/>
      <c r="U168" s="212"/>
      <c r="V168" s="230"/>
      <c r="W168" s="216" t="s">
        <v>246</v>
      </c>
      <c r="X168" s="217"/>
      <c r="Y168" s="220">
        <v>3</v>
      </c>
      <c r="Z168" s="202">
        <v>2</v>
      </c>
      <c r="AA168" s="272"/>
      <c r="AB168" s="276"/>
      <c r="AC168" s="275"/>
      <c r="AD168" s="273"/>
      <c r="AE168" s="275"/>
      <c r="AF168" s="274"/>
      <c r="AG168" s="273"/>
      <c r="AH168" s="274"/>
      <c r="AI168" s="273"/>
      <c r="AJ168" s="273"/>
      <c r="AK168" s="273"/>
      <c r="AL168" s="273"/>
      <c r="AM168" s="273"/>
    </row>
    <row r="169" spans="1:39" s="269" customFormat="1" ht="13.5" customHeight="1">
      <c r="A169" s="227"/>
      <c r="B169" s="11" t="s">
        <v>190</v>
      </c>
      <c r="C169" s="77" t="s">
        <v>133</v>
      </c>
      <c r="D169" s="15" t="s">
        <v>111</v>
      </c>
      <c r="E169" s="15" t="s">
        <v>112</v>
      </c>
      <c r="F169" s="15" t="s">
        <v>119</v>
      </c>
      <c r="G169" s="130" t="s">
        <v>245</v>
      </c>
      <c r="H169" s="204" t="s">
        <v>222</v>
      </c>
      <c r="I169" s="205"/>
      <c r="J169" s="205"/>
      <c r="K169" s="205"/>
      <c r="L169" s="225"/>
      <c r="M169" s="14" t="s">
        <v>147</v>
      </c>
      <c r="N169" s="15" t="s">
        <v>111</v>
      </c>
      <c r="O169" s="15" t="s">
        <v>108</v>
      </c>
      <c r="P169" s="15" t="s">
        <v>29</v>
      </c>
      <c r="Q169" s="130" t="s">
        <v>29</v>
      </c>
      <c r="R169" s="14" t="s">
        <v>29</v>
      </c>
      <c r="S169" s="15" t="s">
        <v>29</v>
      </c>
      <c r="T169" s="15" t="s">
        <v>29</v>
      </c>
      <c r="U169" s="15" t="s">
        <v>29</v>
      </c>
      <c r="V169" s="15" t="s">
        <v>29</v>
      </c>
      <c r="W169" s="231"/>
      <c r="X169" s="232"/>
      <c r="Y169" s="223"/>
      <c r="Z169" s="224"/>
      <c r="AA169" s="272"/>
      <c r="AB169" s="276"/>
      <c r="AC169" s="275"/>
      <c r="AD169" s="273"/>
      <c r="AE169" s="275"/>
      <c r="AF169" s="274"/>
      <c r="AG169" s="273"/>
      <c r="AH169" s="274"/>
      <c r="AI169" s="273"/>
      <c r="AJ169" s="273"/>
      <c r="AK169" s="273"/>
      <c r="AL169" s="273"/>
      <c r="AM169" s="273"/>
    </row>
    <row r="170" spans="1:39" s="269" customFormat="1" ht="13.5" customHeight="1">
      <c r="A170" s="226">
        <v>30</v>
      </c>
      <c r="B170" s="12" t="s">
        <v>180</v>
      </c>
      <c r="C170" s="228" t="s">
        <v>113</v>
      </c>
      <c r="D170" s="212"/>
      <c r="E170" s="212"/>
      <c r="F170" s="212"/>
      <c r="G170" s="213"/>
      <c r="H170" s="229" t="s">
        <v>113</v>
      </c>
      <c r="I170" s="209"/>
      <c r="J170" s="209"/>
      <c r="K170" s="209"/>
      <c r="L170" s="210"/>
      <c r="M170" s="214" t="s">
        <v>159</v>
      </c>
      <c r="N170" s="215"/>
      <c r="O170" s="215"/>
      <c r="P170" s="215"/>
      <c r="Q170" s="215"/>
      <c r="R170" s="211" t="s">
        <v>29</v>
      </c>
      <c r="S170" s="212"/>
      <c r="T170" s="212"/>
      <c r="U170" s="212"/>
      <c r="V170" s="230"/>
      <c r="W170" s="216" t="s">
        <v>135</v>
      </c>
      <c r="X170" s="217"/>
      <c r="Y170" s="220">
        <v>2</v>
      </c>
      <c r="Z170" s="202">
        <v>3</v>
      </c>
      <c r="AA170" s="272"/>
      <c r="AB170" s="276"/>
      <c r="AC170" s="275"/>
      <c r="AD170" s="273"/>
      <c r="AE170" s="275"/>
      <c r="AF170" s="274"/>
      <c r="AG170" s="273"/>
      <c r="AH170" s="274"/>
      <c r="AI170" s="273"/>
      <c r="AJ170" s="273"/>
      <c r="AK170" s="273"/>
      <c r="AL170" s="273"/>
      <c r="AM170" s="273"/>
    </row>
    <row r="171" spans="1:39" s="269" customFormat="1" ht="13.5" customHeight="1">
      <c r="A171" s="227"/>
      <c r="B171" s="11" t="s">
        <v>181</v>
      </c>
      <c r="C171" s="77" t="s">
        <v>123</v>
      </c>
      <c r="D171" s="15" t="s">
        <v>133</v>
      </c>
      <c r="E171" s="15" t="s">
        <v>150</v>
      </c>
      <c r="F171" s="15" t="s">
        <v>29</v>
      </c>
      <c r="G171" s="130" t="s">
        <v>29</v>
      </c>
      <c r="H171" s="14" t="s">
        <v>151</v>
      </c>
      <c r="I171" s="15" t="s">
        <v>123</v>
      </c>
      <c r="J171" s="15" t="s">
        <v>116</v>
      </c>
      <c r="K171" s="15" t="s">
        <v>29</v>
      </c>
      <c r="L171" s="15" t="s">
        <v>29</v>
      </c>
      <c r="M171" s="204" t="s">
        <v>222</v>
      </c>
      <c r="N171" s="205"/>
      <c r="O171" s="205"/>
      <c r="P171" s="205"/>
      <c r="Q171" s="205"/>
      <c r="R171" s="14" t="s">
        <v>29</v>
      </c>
      <c r="S171" s="15" t="s">
        <v>29</v>
      </c>
      <c r="T171" s="15" t="s">
        <v>29</v>
      </c>
      <c r="U171" s="15" t="s">
        <v>29</v>
      </c>
      <c r="V171" s="15" t="s">
        <v>29</v>
      </c>
      <c r="W171" s="231"/>
      <c r="X171" s="232"/>
      <c r="Y171" s="223"/>
      <c r="Z171" s="203"/>
      <c r="AA171" s="272"/>
      <c r="AC171" s="275"/>
      <c r="AD171" s="273"/>
      <c r="AE171" s="275"/>
      <c r="AF171" s="274"/>
      <c r="AG171" s="273"/>
      <c r="AH171" s="274"/>
      <c r="AI171" s="273"/>
      <c r="AJ171" s="273"/>
      <c r="AK171" s="273"/>
      <c r="AL171" s="273"/>
      <c r="AM171" s="273"/>
    </row>
    <row r="172" spans="1:39" s="269" customFormat="1" ht="13.5" customHeight="1">
      <c r="A172" s="206" t="s">
        <v>29</v>
      </c>
      <c r="B172" s="12" t="s">
        <v>29</v>
      </c>
      <c r="C172" s="208" t="s">
        <v>29</v>
      </c>
      <c r="D172" s="209"/>
      <c r="E172" s="209"/>
      <c r="F172" s="209"/>
      <c r="G172" s="210"/>
      <c r="H172" s="211" t="s">
        <v>29</v>
      </c>
      <c r="I172" s="212"/>
      <c r="J172" s="212"/>
      <c r="K172" s="212"/>
      <c r="L172" s="213"/>
      <c r="M172" s="211" t="s">
        <v>29</v>
      </c>
      <c r="N172" s="212"/>
      <c r="O172" s="212"/>
      <c r="P172" s="212"/>
      <c r="Q172" s="213"/>
      <c r="R172" s="214" t="s">
        <v>159</v>
      </c>
      <c r="S172" s="215"/>
      <c r="T172" s="215"/>
      <c r="U172" s="215"/>
      <c r="V172" s="215"/>
      <c r="W172" s="216" t="s">
        <v>29</v>
      </c>
      <c r="X172" s="217"/>
      <c r="Y172" s="220" t="s">
        <v>29</v>
      </c>
      <c r="Z172" s="202"/>
      <c r="AA172" s="272"/>
      <c r="AC172" s="275"/>
      <c r="AD172" s="273"/>
      <c r="AE172" s="275"/>
      <c r="AF172" s="274"/>
      <c r="AG172" s="273"/>
      <c r="AH172" s="274"/>
      <c r="AI172" s="273"/>
      <c r="AJ172" s="273"/>
      <c r="AK172" s="273"/>
      <c r="AL172" s="273"/>
      <c r="AM172" s="273"/>
    </row>
    <row r="173" spans="1:39" s="269" customFormat="1" ht="13.5" customHeight="1" thickBot="1">
      <c r="A173" s="207"/>
      <c r="B173" s="16" t="s">
        <v>29</v>
      </c>
      <c r="C173" s="78" t="s">
        <v>29</v>
      </c>
      <c r="D173" s="18" t="s">
        <v>29</v>
      </c>
      <c r="E173" s="18" t="s">
        <v>29</v>
      </c>
      <c r="F173" s="18" t="s">
        <v>29</v>
      </c>
      <c r="G173" s="131" t="s">
        <v>29</v>
      </c>
      <c r="H173" s="14" t="s">
        <v>29</v>
      </c>
      <c r="I173" s="15" t="s">
        <v>29</v>
      </c>
      <c r="J173" s="15" t="s">
        <v>29</v>
      </c>
      <c r="K173" s="15" t="s">
        <v>29</v>
      </c>
      <c r="L173" s="15" t="s">
        <v>29</v>
      </c>
      <c r="M173" s="17" t="s">
        <v>29</v>
      </c>
      <c r="N173" s="18" t="s">
        <v>29</v>
      </c>
      <c r="O173" s="18" t="s">
        <v>29</v>
      </c>
      <c r="P173" s="18" t="s">
        <v>29</v>
      </c>
      <c r="Q173" s="18" t="s">
        <v>29</v>
      </c>
      <c r="R173" s="198" t="s">
        <v>222</v>
      </c>
      <c r="S173" s="199"/>
      <c r="T173" s="199"/>
      <c r="U173" s="199"/>
      <c r="V173" s="199"/>
      <c r="W173" s="218"/>
      <c r="X173" s="219"/>
      <c r="Y173" s="221"/>
      <c r="Z173" s="222"/>
      <c r="AA173" s="272"/>
      <c r="AC173" s="275"/>
      <c r="AD173" s="273"/>
      <c r="AE173" s="275"/>
      <c r="AF173" s="274"/>
      <c r="AG173" s="273"/>
      <c r="AH173" s="274"/>
      <c r="AI173" s="273"/>
      <c r="AJ173" s="273"/>
      <c r="AK173" s="273"/>
      <c r="AL173" s="273"/>
      <c r="AM173" s="273"/>
    </row>
    <row r="174" spans="1:39" s="269" customFormat="1" ht="13.5" customHeight="1">
      <c r="A174" s="19"/>
      <c r="B174" s="37" t="s">
        <v>10</v>
      </c>
      <c r="C174" s="200" t="s">
        <v>244</v>
      </c>
      <c r="D174" s="200"/>
      <c r="E174" s="200"/>
      <c r="F174" s="200"/>
      <c r="G174" s="200"/>
      <c r="H174" s="200"/>
      <c r="I174" s="201"/>
      <c r="J174" s="201"/>
      <c r="K174" s="201"/>
      <c r="L174" s="201"/>
      <c r="M174" s="197"/>
      <c r="N174" s="197"/>
      <c r="O174" s="38"/>
      <c r="P174" s="38"/>
      <c r="Q174" s="200" t="s">
        <v>29</v>
      </c>
      <c r="R174" s="200"/>
      <c r="S174" s="200"/>
      <c r="T174" s="200"/>
      <c r="U174" s="200"/>
      <c r="V174" s="200"/>
      <c r="W174" s="201"/>
      <c r="X174" s="201"/>
      <c r="Y174" s="201"/>
      <c r="Z174" s="39"/>
      <c r="AA174" s="272"/>
      <c r="AC174" s="275"/>
      <c r="AD174" s="273"/>
      <c r="AE174" s="275"/>
      <c r="AF174" s="274"/>
      <c r="AG174" s="273"/>
      <c r="AH174" s="274"/>
      <c r="AI174" s="273"/>
      <c r="AJ174" s="273"/>
      <c r="AK174" s="273"/>
      <c r="AL174" s="273"/>
      <c r="AM174" s="273"/>
    </row>
    <row r="175" spans="1:39" s="269" customFormat="1" ht="13.5" customHeight="1">
      <c r="A175" s="19"/>
      <c r="B175" s="37" t="s">
        <v>11</v>
      </c>
      <c r="C175" s="195" t="s">
        <v>243</v>
      </c>
      <c r="D175" s="195"/>
      <c r="E175" s="195"/>
      <c r="F175" s="195"/>
      <c r="G175" s="195"/>
      <c r="H175" s="195"/>
      <c r="I175" s="196"/>
      <c r="J175" s="196"/>
      <c r="K175" s="196"/>
      <c r="L175" s="196"/>
      <c r="M175" s="197"/>
      <c r="N175" s="197"/>
      <c r="O175" s="42"/>
      <c r="P175" s="42"/>
      <c r="Q175" s="195" t="s">
        <v>29</v>
      </c>
      <c r="R175" s="195"/>
      <c r="S175" s="195"/>
      <c r="T175" s="195"/>
      <c r="U175" s="195"/>
      <c r="V175" s="195"/>
      <c r="W175" s="196"/>
      <c r="X175" s="196"/>
      <c r="Y175" s="196"/>
      <c r="Z175" s="39"/>
      <c r="AA175" s="272"/>
      <c r="AC175" s="275"/>
      <c r="AD175" s="273"/>
      <c r="AE175" s="275"/>
      <c r="AF175" s="274"/>
      <c r="AG175" s="273"/>
      <c r="AH175" s="274"/>
      <c r="AI175" s="273"/>
      <c r="AJ175" s="273"/>
      <c r="AK175" s="273"/>
      <c r="AL175" s="273"/>
      <c r="AM175" s="273"/>
    </row>
    <row r="176" spans="1:39" s="269" customFormat="1" ht="13.5" customHeight="1">
      <c r="A176" s="19"/>
      <c r="B176" s="37" t="s">
        <v>12</v>
      </c>
      <c r="C176" s="195" t="s">
        <v>242</v>
      </c>
      <c r="D176" s="195"/>
      <c r="E176" s="195"/>
      <c r="F176" s="195"/>
      <c r="G176" s="195"/>
      <c r="H176" s="195"/>
      <c r="I176" s="196"/>
      <c r="J176" s="196"/>
      <c r="K176" s="196"/>
      <c r="L176" s="196"/>
      <c r="M176" s="197"/>
      <c r="N176" s="197"/>
      <c r="O176" s="38"/>
      <c r="P176" s="38"/>
      <c r="Q176" s="195" t="s">
        <v>29</v>
      </c>
      <c r="R176" s="195"/>
      <c r="S176" s="195"/>
      <c r="T176" s="195"/>
      <c r="U176" s="195"/>
      <c r="V176" s="195"/>
      <c r="W176" s="196"/>
      <c r="X176" s="196"/>
      <c r="Y176" s="196"/>
      <c r="Z176" s="39"/>
      <c r="AA176" s="272"/>
      <c r="AC176" s="275"/>
      <c r="AD176" s="273"/>
      <c r="AE176" s="275"/>
      <c r="AF176" s="274"/>
      <c r="AG176" s="273"/>
      <c r="AH176" s="274"/>
      <c r="AI176" s="273"/>
      <c r="AJ176" s="273"/>
      <c r="AK176" s="273"/>
      <c r="AL176" s="273"/>
      <c r="AM176" s="273"/>
    </row>
    <row r="177" spans="1:39" s="269" customFormat="1" ht="13.5" customHeight="1">
      <c r="A177" s="19"/>
      <c r="B177" s="37"/>
      <c r="C177" s="40"/>
      <c r="D177" s="40"/>
      <c r="E177" s="40"/>
      <c r="F177" s="40"/>
      <c r="G177" s="40"/>
      <c r="H177" s="40"/>
      <c r="I177" s="35"/>
      <c r="J177" s="35"/>
      <c r="K177" s="35"/>
      <c r="L177" s="35"/>
      <c r="M177" s="41"/>
      <c r="N177" s="41"/>
      <c r="O177" s="38"/>
      <c r="P177" s="38"/>
      <c r="Q177" s="40"/>
      <c r="R177" s="40"/>
      <c r="S177" s="40"/>
      <c r="T177" s="40"/>
      <c r="U177" s="40"/>
      <c r="V177" s="40"/>
      <c r="W177" s="36"/>
      <c r="X177" s="36"/>
      <c r="Y177" s="36"/>
      <c r="Z177" s="39"/>
      <c r="AA177" s="272"/>
      <c r="AC177" s="275"/>
      <c r="AD177" s="273"/>
      <c r="AE177" s="275"/>
      <c r="AF177" s="274"/>
      <c r="AG177" s="273"/>
      <c r="AH177" s="274"/>
      <c r="AI177" s="273"/>
      <c r="AJ177" s="273"/>
      <c r="AK177" s="273"/>
      <c r="AL177" s="273"/>
      <c r="AM177" s="273"/>
    </row>
    <row r="178" spans="1:39" s="269" customFormat="1" ht="13.5" customHeight="1">
      <c r="A178" s="19"/>
      <c r="B178" s="37"/>
      <c r="C178" s="40"/>
      <c r="D178" s="40"/>
      <c r="E178" s="40"/>
      <c r="F178" s="40"/>
      <c r="G178" s="40"/>
      <c r="H178" s="40"/>
      <c r="I178" s="35"/>
      <c r="J178" s="35"/>
      <c r="K178" s="35"/>
      <c r="L178" s="35"/>
      <c r="M178" s="41"/>
      <c r="N178" s="41"/>
      <c r="O178" s="38"/>
      <c r="P178" s="38"/>
      <c r="Q178" s="40"/>
      <c r="R178" s="40"/>
      <c r="S178" s="40"/>
      <c r="T178" s="40"/>
      <c r="U178" s="40"/>
      <c r="V178" s="40"/>
      <c r="W178" s="36"/>
      <c r="X178" s="36"/>
      <c r="Y178" s="36"/>
      <c r="Z178" s="39"/>
      <c r="AA178" s="272"/>
      <c r="AC178" s="275"/>
      <c r="AD178" s="273"/>
      <c r="AE178" s="275"/>
      <c r="AF178" s="274"/>
      <c r="AG178" s="273"/>
      <c r="AH178" s="274"/>
      <c r="AI178" s="273"/>
      <c r="AJ178" s="273"/>
      <c r="AK178" s="273"/>
      <c r="AL178" s="273"/>
      <c r="AM178" s="273"/>
    </row>
    <row r="179" spans="1:39" s="269" customFormat="1" ht="13.5" customHeight="1">
      <c r="A179" s="26"/>
      <c r="B179" s="27"/>
      <c r="C179" s="13"/>
      <c r="D179" s="13"/>
      <c r="E179" s="13"/>
      <c r="F179" s="13"/>
      <c r="G179" s="13"/>
      <c r="H179" s="28"/>
      <c r="I179" s="28"/>
      <c r="J179" s="28"/>
      <c r="K179" s="28"/>
      <c r="L179" s="28"/>
      <c r="M179" s="28"/>
      <c r="N179" s="28"/>
      <c r="O179" s="28"/>
      <c r="P179" s="28"/>
      <c r="Q179" s="28"/>
      <c r="R179" s="28"/>
      <c r="S179" s="28"/>
      <c r="T179" s="28"/>
      <c r="U179" s="28"/>
      <c r="V179" s="28"/>
      <c r="W179" s="29"/>
      <c r="X179" s="30"/>
      <c r="Y179" s="31"/>
      <c r="Z179" s="10"/>
      <c r="AA179" s="272"/>
      <c r="AC179" s="275"/>
      <c r="AD179" s="273"/>
      <c r="AE179" s="275"/>
      <c r="AF179" s="274"/>
      <c r="AG179" s="273"/>
      <c r="AH179" s="274"/>
      <c r="AI179" s="273"/>
      <c r="AJ179" s="273"/>
      <c r="AK179" s="273"/>
      <c r="AL179" s="273"/>
      <c r="AM179" s="273"/>
    </row>
    <row r="180" spans="1:39" s="269" customFormat="1" ht="15" customHeight="1" thickBot="1">
      <c r="A180" s="7" t="s">
        <v>241</v>
      </c>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272"/>
      <c r="AB180" s="278"/>
      <c r="AC180" s="278"/>
      <c r="AD180" s="277"/>
      <c r="AE180" s="277"/>
      <c r="AH180" s="271"/>
      <c r="AI180" s="273"/>
      <c r="AJ180" s="273"/>
      <c r="AK180" s="273"/>
      <c r="AL180" s="273"/>
      <c r="AM180" s="273"/>
    </row>
    <row r="181" spans="1:39" s="269" customFormat="1" ht="13.5" customHeight="1" thickBot="1">
      <c r="A181" s="44" t="s">
        <v>13</v>
      </c>
      <c r="B181" s="45" t="s">
        <v>6</v>
      </c>
      <c r="C181" s="239">
        <v>11</v>
      </c>
      <c r="D181" s="240"/>
      <c r="E181" s="240"/>
      <c r="F181" s="240"/>
      <c r="G181" s="240"/>
      <c r="H181" s="241">
        <v>13</v>
      </c>
      <c r="I181" s="240"/>
      <c r="J181" s="240"/>
      <c r="K181" s="240"/>
      <c r="L181" s="240"/>
      <c r="M181" s="241">
        <v>26</v>
      </c>
      <c r="N181" s="240"/>
      <c r="O181" s="240"/>
      <c r="P181" s="240"/>
      <c r="Q181" s="240"/>
      <c r="R181" s="241" t="s">
        <v>29</v>
      </c>
      <c r="S181" s="240"/>
      <c r="T181" s="240"/>
      <c r="U181" s="240"/>
      <c r="V181" s="240"/>
      <c r="W181" s="242" t="s">
        <v>8</v>
      </c>
      <c r="X181" s="243"/>
      <c r="Y181" s="46" t="s">
        <v>5</v>
      </c>
      <c r="Z181" s="47" t="s">
        <v>3</v>
      </c>
      <c r="AA181" s="272"/>
      <c r="AB181" s="276"/>
      <c r="AC181" s="275"/>
      <c r="AD181" s="273"/>
      <c r="AE181" s="275"/>
      <c r="AF181" s="274"/>
      <c r="AG181" s="273"/>
      <c r="AH181" s="274"/>
      <c r="AI181" s="273"/>
      <c r="AJ181" s="273"/>
      <c r="AK181" s="273"/>
      <c r="AL181" s="273"/>
      <c r="AM181" s="273"/>
    </row>
    <row r="182" spans="1:39" s="269" customFormat="1" ht="13.5" customHeight="1" thickTop="1">
      <c r="A182" s="226">
        <v>11</v>
      </c>
      <c r="B182" s="9" t="s">
        <v>170</v>
      </c>
      <c r="C182" s="244" t="s">
        <v>159</v>
      </c>
      <c r="D182" s="245"/>
      <c r="E182" s="245"/>
      <c r="F182" s="245"/>
      <c r="G182" s="246"/>
      <c r="H182" s="247" t="s">
        <v>106</v>
      </c>
      <c r="I182" s="248"/>
      <c r="J182" s="248"/>
      <c r="K182" s="248"/>
      <c r="L182" s="249"/>
      <c r="M182" s="247" t="s">
        <v>106</v>
      </c>
      <c r="N182" s="248"/>
      <c r="O182" s="248"/>
      <c r="P182" s="248"/>
      <c r="Q182" s="249"/>
      <c r="R182" s="247" t="s">
        <v>29</v>
      </c>
      <c r="S182" s="248"/>
      <c r="T182" s="248"/>
      <c r="U182" s="248"/>
      <c r="V182" s="249"/>
      <c r="W182" s="233" t="s">
        <v>107</v>
      </c>
      <c r="X182" s="234"/>
      <c r="Y182" s="235">
        <v>4</v>
      </c>
      <c r="Z182" s="237">
        <v>1</v>
      </c>
      <c r="AA182" s="272"/>
      <c r="AB182" s="276"/>
      <c r="AC182" s="275"/>
      <c r="AD182" s="273"/>
      <c r="AE182" s="275"/>
      <c r="AF182" s="274"/>
      <c r="AG182" s="273"/>
      <c r="AH182" s="274"/>
      <c r="AI182" s="273"/>
      <c r="AJ182" s="273"/>
      <c r="AK182" s="273"/>
      <c r="AL182" s="273"/>
      <c r="AM182" s="273"/>
    </row>
    <row r="183" spans="1:39" s="269" customFormat="1" ht="13.5" customHeight="1">
      <c r="A183" s="227"/>
      <c r="B183" s="11" t="s">
        <v>206</v>
      </c>
      <c r="C183" s="238" t="s">
        <v>222</v>
      </c>
      <c r="D183" s="205"/>
      <c r="E183" s="205"/>
      <c r="F183" s="205"/>
      <c r="G183" s="225"/>
      <c r="H183" s="14" t="s">
        <v>130</v>
      </c>
      <c r="I183" s="15" t="s">
        <v>110</v>
      </c>
      <c r="J183" s="15" t="s">
        <v>112</v>
      </c>
      <c r="K183" s="15" t="s">
        <v>29</v>
      </c>
      <c r="L183" s="15" t="s">
        <v>29</v>
      </c>
      <c r="M183" s="14" t="s">
        <v>125</v>
      </c>
      <c r="N183" s="15" t="s">
        <v>110</v>
      </c>
      <c r="O183" s="15" t="s">
        <v>111</v>
      </c>
      <c r="P183" s="15" t="s">
        <v>29</v>
      </c>
      <c r="Q183" s="130" t="s">
        <v>29</v>
      </c>
      <c r="R183" s="14" t="s">
        <v>29</v>
      </c>
      <c r="S183" s="15" t="s">
        <v>29</v>
      </c>
      <c r="T183" s="15" t="s">
        <v>29</v>
      </c>
      <c r="U183" s="15" t="s">
        <v>29</v>
      </c>
      <c r="V183" s="130" t="s">
        <v>29</v>
      </c>
      <c r="W183" s="231"/>
      <c r="X183" s="232"/>
      <c r="Y183" s="236"/>
      <c r="Z183" s="224"/>
      <c r="AA183" s="272"/>
      <c r="AB183" s="276"/>
      <c r="AC183" s="275"/>
      <c r="AD183" s="273"/>
      <c r="AE183" s="275"/>
      <c r="AF183" s="274"/>
      <c r="AG183" s="273"/>
      <c r="AH183" s="274"/>
      <c r="AI183" s="273"/>
      <c r="AJ183" s="273"/>
      <c r="AK183" s="273"/>
      <c r="AL183" s="273"/>
      <c r="AM183" s="273"/>
    </row>
    <row r="184" spans="1:39" s="269" customFormat="1" ht="13.5" customHeight="1">
      <c r="A184" s="226">
        <v>13</v>
      </c>
      <c r="B184" s="12" t="s">
        <v>167</v>
      </c>
      <c r="C184" s="228" t="s">
        <v>113</v>
      </c>
      <c r="D184" s="212"/>
      <c r="E184" s="212"/>
      <c r="F184" s="212"/>
      <c r="G184" s="213"/>
      <c r="H184" s="214" t="s">
        <v>159</v>
      </c>
      <c r="I184" s="215"/>
      <c r="J184" s="215"/>
      <c r="K184" s="215"/>
      <c r="L184" s="215"/>
      <c r="M184" s="229" t="s">
        <v>114</v>
      </c>
      <c r="N184" s="209"/>
      <c r="O184" s="209"/>
      <c r="P184" s="209"/>
      <c r="Q184" s="210"/>
      <c r="R184" s="211" t="s">
        <v>29</v>
      </c>
      <c r="S184" s="212"/>
      <c r="T184" s="212"/>
      <c r="U184" s="212"/>
      <c r="V184" s="230"/>
      <c r="W184" s="216" t="s">
        <v>115</v>
      </c>
      <c r="X184" s="217"/>
      <c r="Y184" s="220">
        <v>2</v>
      </c>
      <c r="Z184" s="202">
        <v>3</v>
      </c>
      <c r="AA184" s="272"/>
      <c r="AB184" s="276"/>
      <c r="AC184" s="275"/>
      <c r="AD184" s="273"/>
      <c r="AE184" s="275"/>
      <c r="AF184" s="274"/>
      <c r="AG184" s="273"/>
      <c r="AH184" s="274"/>
      <c r="AI184" s="273"/>
      <c r="AJ184" s="273"/>
      <c r="AK184" s="273"/>
      <c r="AL184" s="273"/>
      <c r="AM184" s="273"/>
    </row>
    <row r="185" spans="1:39" s="269" customFormat="1" ht="13.5" customHeight="1">
      <c r="A185" s="227"/>
      <c r="B185" s="11" t="s">
        <v>204</v>
      </c>
      <c r="C185" s="77" t="s">
        <v>133</v>
      </c>
      <c r="D185" s="15" t="s">
        <v>118</v>
      </c>
      <c r="E185" s="15" t="s">
        <v>124</v>
      </c>
      <c r="F185" s="15" t="s">
        <v>29</v>
      </c>
      <c r="G185" s="130" t="s">
        <v>29</v>
      </c>
      <c r="H185" s="204" t="s">
        <v>222</v>
      </c>
      <c r="I185" s="205"/>
      <c r="J185" s="205"/>
      <c r="K185" s="205"/>
      <c r="L185" s="225"/>
      <c r="M185" s="14" t="s">
        <v>124</v>
      </c>
      <c r="N185" s="15" t="s">
        <v>134</v>
      </c>
      <c r="O185" s="15" t="s">
        <v>131</v>
      </c>
      <c r="P185" s="15" t="s">
        <v>223</v>
      </c>
      <c r="Q185" s="130" t="s">
        <v>29</v>
      </c>
      <c r="R185" s="14" t="s">
        <v>29</v>
      </c>
      <c r="S185" s="15" t="s">
        <v>29</v>
      </c>
      <c r="T185" s="15" t="s">
        <v>29</v>
      </c>
      <c r="U185" s="15" t="s">
        <v>29</v>
      </c>
      <c r="V185" s="15" t="s">
        <v>29</v>
      </c>
      <c r="W185" s="231"/>
      <c r="X185" s="232"/>
      <c r="Y185" s="223"/>
      <c r="Z185" s="224"/>
      <c r="AA185" s="272"/>
      <c r="AB185" s="276"/>
      <c r="AC185" s="275"/>
      <c r="AD185" s="273"/>
      <c r="AE185" s="275"/>
      <c r="AF185" s="274"/>
      <c r="AG185" s="273"/>
      <c r="AH185" s="274"/>
      <c r="AI185" s="273"/>
      <c r="AJ185" s="273"/>
      <c r="AK185" s="273"/>
      <c r="AL185" s="273"/>
      <c r="AM185" s="273"/>
    </row>
    <row r="186" spans="1:39" s="269" customFormat="1" ht="13.5" customHeight="1">
      <c r="A186" s="226">
        <v>26</v>
      </c>
      <c r="B186" s="12" t="s">
        <v>85</v>
      </c>
      <c r="C186" s="228" t="s">
        <v>113</v>
      </c>
      <c r="D186" s="212"/>
      <c r="E186" s="212"/>
      <c r="F186" s="212"/>
      <c r="G186" s="213"/>
      <c r="H186" s="229" t="s">
        <v>121</v>
      </c>
      <c r="I186" s="209"/>
      <c r="J186" s="209"/>
      <c r="K186" s="209"/>
      <c r="L186" s="210"/>
      <c r="M186" s="214" t="s">
        <v>159</v>
      </c>
      <c r="N186" s="215"/>
      <c r="O186" s="215"/>
      <c r="P186" s="215"/>
      <c r="Q186" s="215"/>
      <c r="R186" s="211" t="s">
        <v>29</v>
      </c>
      <c r="S186" s="212"/>
      <c r="T186" s="212"/>
      <c r="U186" s="212"/>
      <c r="V186" s="230"/>
      <c r="W186" s="216" t="s">
        <v>122</v>
      </c>
      <c r="X186" s="217"/>
      <c r="Y186" s="220">
        <v>3</v>
      </c>
      <c r="Z186" s="202">
        <v>2</v>
      </c>
      <c r="AA186" s="272"/>
      <c r="AB186" s="276"/>
      <c r="AC186" s="275"/>
      <c r="AD186" s="273"/>
      <c r="AE186" s="275"/>
      <c r="AF186" s="274"/>
      <c r="AG186" s="273"/>
      <c r="AH186" s="274"/>
      <c r="AI186" s="273"/>
      <c r="AJ186" s="273"/>
      <c r="AK186" s="273"/>
      <c r="AL186" s="273"/>
      <c r="AM186" s="273"/>
    </row>
    <row r="187" spans="1:39" s="269" customFormat="1" ht="13.5" customHeight="1">
      <c r="A187" s="227"/>
      <c r="B187" s="11" t="s">
        <v>187</v>
      </c>
      <c r="C187" s="77" t="s">
        <v>119</v>
      </c>
      <c r="D187" s="15" t="s">
        <v>118</v>
      </c>
      <c r="E187" s="15" t="s">
        <v>123</v>
      </c>
      <c r="F187" s="15" t="s">
        <v>29</v>
      </c>
      <c r="G187" s="130" t="s">
        <v>29</v>
      </c>
      <c r="H187" s="14" t="s">
        <v>112</v>
      </c>
      <c r="I187" s="15" t="s">
        <v>131</v>
      </c>
      <c r="J187" s="15" t="s">
        <v>134</v>
      </c>
      <c r="K187" s="15" t="s">
        <v>225</v>
      </c>
      <c r="L187" s="15" t="s">
        <v>29</v>
      </c>
      <c r="M187" s="204" t="s">
        <v>222</v>
      </c>
      <c r="N187" s="205"/>
      <c r="O187" s="205"/>
      <c r="P187" s="205"/>
      <c r="Q187" s="205"/>
      <c r="R187" s="14" t="s">
        <v>29</v>
      </c>
      <c r="S187" s="15" t="s">
        <v>29</v>
      </c>
      <c r="T187" s="15" t="s">
        <v>29</v>
      </c>
      <c r="U187" s="15" t="s">
        <v>29</v>
      </c>
      <c r="V187" s="15" t="s">
        <v>29</v>
      </c>
      <c r="W187" s="231"/>
      <c r="X187" s="232"/>
      <c r="Y187" s="223"/>
      <c r="Z187" s="203"/>
      <c r="AA187" s="272"/>
      <c r="AC187" s="275"/>
      <c r="AD187" s="273"/>
      <c r="AE187" s="275"/>
      <c r="AF187" s="274"/>
      <c r="AG187" s="273"/>
      <c r="AH187" s="274"/>
      <c r="AI187" s="273"/>
      <c r="AJ187" s="273"/>
      <c r="AK187" s="273"/>
      <c r="AL187" s="273"/>
      <c r="AM187" s="273"/>
    </row>
    <row r="188" spans="1:39" s="269" customFormat="1" ht="13.5" customHeight="1">
      <c r="A188" s="206" t="s">
        <v>29</v>
      </c>
      <c r="B188" s="12" t="s">
        <v>29</v>
      </c>
      <c r="C188" s="208" t="s">
        <v>29</v>
      </c>
      <c r="D188" s="209"/>
      <c r="E188" s="209"/>
      <c r="F188" s="209"/>
      <c r="G188" s="210"/>
      <c r="H188" s="211" t="s">
        <v>29</v>
      </c>
      <c r="I188" s="212"/>
      <c r="J188" s="212"/>
      <c r="K188" s="212"/>
      <c r="L188" s="213"/>
      <c r="M188" s="211" t="s">
        <v>29</v>
      </c>
      <c r="N188" s="212"/>
      <c r="O188" s="212"/>
      <c r="P188" s="212"/>
      <c r="Q188" s="213"/>
      <c r="R188" s="214" t="s">
        <v>159</v>
      </c>
      <c r="S188" s="215"/>
      <c r="T188" s="215"/>
      <c r="U188" s="215"/>
      <c r="V188" s="215"/>
      <c r="W188" s="216" t="s">
        <v>29</v>
      </c>
      <c r="X188" s="217"/>
      <c r="Y188" s="220" t="s">
        <v>29</v>
      </c>
      <c r="Z188" s="202"/>
      <c r="AA188" s="272"/>
      <c r="AC188" s="275"/>
      <c r="AD188" s="273"/>
      <c r="AE188" s="275"/>
      <c r="AF188" s="274"/>
      <c r="AG188" s="273"/>
      <c r="AH188" s="274"/>
      <c r="AI188" s="273"/>
      <c r="AJ188" s="273"/>
      <c r="AK188" s="273"/>
      <c r="AL188" s="273"/>
      <c r="AM188" s="273"/>
    </row>
    <row r="189" spans="1:39" s="269" customFormat="1" ht="13.5" customHeight="1" thickBot="1">
      <c r="A189" s="207"/>
      <c r="B189" s="16" t="s">
        <v>29</v>
      </c>
      <c r="C189" s="78" t="s">
        <v>29</v>
      </c>
      <c r="D189" s="18" t="s">
        <v>29</v>
      </c>
      <c r="E189" s="18" t="s">
        <v>29</v>
      </c>
      <c r="F189" s="18" t="s">
        <v>29</v>
      </c>
      <c r="G189" s="131" t="s">
        <v>29</v>
      </c>
      <c r="H189" s="14" t="s">
        <v>29</v>
      </c>
      <c r="I189" s="15" t="s">
        <v>29</v>
      </c>
      <c r="J189" s="15" t="s">
        <v>29</v>
      </c>
      <c r="K189" s="15" t="s">
        <v>29</v>
      </c>
      <c r="L189" s="15" t="s">
        <v>29</v>
      </c>
      <c r="M189" s="17" t="s">
        <v>29</v>
      </c>
      <c r="N189" s="18" t="s">
        <v>29</v>
      </c>
      <c r="O189" s="18" t="s">
        <v>29</v>
      </c>
      <c r="P189" s="18" t="s">
        <v>29</v>
      </c>
      <c r="Q189" s="18" t="s">
        <v>29</v>
      </c>
      <c r="R189" s="198" t="s">
        <v>222</v>
      </c>
      <c r="S189" s="199"/>
      <c r="T189" s="199"/>
      <c r="U189" s="199"/>
      <c r="V189" s="199"/>
      <c r="W189" s="218"/>
      <c r="X189" s="219"/>
      <c r="Y189" s="221"/>
      <c r="Z189" s="222"/>
      <c r="AA189" s="272"/>
      <c r="AC189" s="275"/>
      <c r="AD189" s="273"/>
      <c r="AE189" s="275"/>
      <c r="AF189" s="274"/>
      <c r="AG189" s="273"/>
      <c r="AH189" s="274"/>
      <c r="AI189" s="273"/>
      <c r="AJ189" s="273"/>
      <c r="AK189" s="273"/>
      <c r="AL189" s="273"/>
      <c r="AM189" s="273"/>
    </row>
    <row r="190" spans="1:39" s="269" customFormat="1" ht="13.5" customHeight="1">
      <c r="A190" s="19"/>
      <c r="B190" s="37" t="s">
        <v>10</v>
      </c>
      <c r="C190" s="200" t="s">
        <v>240</v>
      </c>
      <c r="D190" s="200"/>
      <c r="E190" s="200"/>
      <c r="F190" s="200"/>
      <c r="G190" s="200"/>
      <c r="H190" s="200"/>
      <c r="I190" s="201"/>
      <c r="J190" s="201"/>
      <c r="K190" s="201"/>
      <c r="L190" s="201"/>
      <c r="M190" s="197"/>
      <c r="N190" s="197"/>
      <c r="O190" s="38"/>
      <c r="P190" s="38"/>
      <c r="Q190" s="200" t="s">
        <v>29</v>
      </c>
      <c r="R190" s="200"/>
      <c r="S190" s="200"/>
      <c r="T190" s="200"/>
      <c r="U190" s="200"/>
      <c r="V190" s="200"/>
      <c r="W190" s="201"/>
      <c r="X190" s="201"/>
      <c r="Y190" s="201"/>
      <c r="Z190" s="39"/>
      <c r="AA190" s="272"/>
      <c r="AC190" s="275"/>
      <c r="AD190" s="273"/>
      <c r="AE190" s="275"/>
      <c r="AF190" s="274"/>
      <c r="AG190" s="273"/>
      <c r="AH190" s="274"/>
      <c r="AI190" s="273"/>
      <c r="AJ190" s="273"/>
      <c r="AK190" s="273"/>
      <c r="AL190" s="273"/>
      <c r="AM190" s="273"/>
    </row>
    <row r="191" spans="1:39" s="269" customFormat="1" ht="13.5" customHeight="1">
      <c r="A191" s="19"/>
      <c r="B191" s="37" t="s">
        <v>11</v>
      </c>
      <c r="C191" s="195" t="s">
        <v>239</v>
      </c>
      <c r="D191" s="195"/>
      <c r="E191" s="195"/>
      <c r="F191" s="195"/>
      <c r="G191" s="195"/>
      <c r="H191" s="195"/>
      <c r="I191" s="196"/>
      <c r="J191" s="196"/>
      <c r="K191" s="196"/>
      <c r="L191" s="196"/>
      <c r="M191" s="197"/>
      <c r="N191" s="197"/>
      <c r="O191" s="42"/>
      <c r="P191" s="42"/>
      <c r="Q191" s="195" t="s">
        <v>29</v>
      </c>
      <c r="R191" s="195"/>
      <c r="S191" s="195"/>
      <c r="T191" s="195"/>
      <c r="U191" s="195"/>
      <c r="V191" s="195"/>
      <c r="W191" s="196"/>
      <c r="X191" s="196"/>
      <c r="Y191" s="196"/>
      <c r="Z191" s="39"/>
      <c r="AA191" s="272"/>
      <c r="AC191" s="275"/>
      <c r="AD191" s="273"/>
      <c r="AE191" s="275"/>
      <c r="AF191" s="274"/>
      <c r="AG191" s="273"/>
      <c r="AH191" s="274"/>
      <c r="AI191" s="273"/>
      <c r="AJ191" s="273"/>
      <c r="AK191" s="273"/>
      <c r="AL191" s="273"/>
      <c r="AM191" s="273"/>
    </row>
    <row r="192" spans="1:39" s="269" customFormat="1" ht="13.5" customHeight="1">
      <c r="A192" s="19"/>
      <c r="B192" s="37" t="s">
        <v>12</v>
      </c>
      <c r="C192" s="195" t="s">
        <v>238</v>
      </c>
      <c r="D192" s="195"/>
      <c r="E192" s="195"/>
      <c r="F192" s="195"/>
      <c r="G192" s="195"/>
      <c r="H192" s="195"/>
      <c r="I192" s="196"/>
      <c r="J192" s="196"/>
      <c r="K192" s="196"/>
      <c r="L192" s="196"/>
      <c r="M192" s="197"/>
      <c r="N192" s="197"/>
      <c r="O192" s="38"/>
      <c r="P192" s="38"/>
      <c r="Q192" s="195" t="s">
        <v>29</v>
      </c>
      <c r="R192" s="195"/>
      <c r="S192" s="195"/>
      <c r="T192" s="195"/>
      <c r="U192" s="195"/>
      <c r="V192" s="195"/>
      <c r="W192" s="196"/>
      <c r="X192" s="196"/>
      <c r="Y192" s="196"/>
      <c r="Z192" s="39"/>
      <c r="AA192" s="272"/>
      <c r="AC192" s="275"/>
      <c r="AD192" s="273"/>
      <c r="AE192" s="275"/>
      <c r="AF192" s="274"/>
      <c r="AG192" s="273"/>
      <c r="AH192" s="274"/>
      <c r="AI192" s="273"/>
      <c r="AJ192" s="273"/>
      <c r="AK192" s="273"/>
      <c r="AL192" s="273"/>
      <c r="AM192" s="273"/>
    </row>
    <row r="193" spans="1:39" s="269" customFormat="1" ht="19.5" customHeight="1">
      <c r="A193" s="258" t="s">
        <v>218</v>
      </c>
      <c r="B193" s="258"/>
      <c r="C193" s="258"/>
      <c r="D193" s="258"/>
      <c r="E193" s="258"/>
      <c r="F193" s="258"/>
      <c r="G193" s="258"/>
      <c r="H193" s="258"/>
      <c r="I193" s="258"/>
      <c r="J193" s="258"/>
      <c r="K193" s="258"/>
      <c r="L193" s="258"/>
      <c r="M193" s="258"/>
      <c r="N193" s="258"/>
      <c r="O193" s="258"/>
      <c r="P193" s="258"/>
      <c r="Q193" s="258"/>
      <c r="R193" s="258"/>
      <c r="S193" s="258"/>
      <c r="T193" s="258"/>
      <c r="U193" s="258"/>
      <c r="V193" s="258"/>
      <c r="W193" s="258"/>
      <c r="X193" s="258"/>
      <c r="Y193" s="258"/>
      <c r="Z193" s="258"/>
      <c r="AA193" s="272"/>
      <c r="AC193" s="275"/>
      <c r="AD193" s="273"/>
      <c r="AE193" s="275"/>
      <c r="AF193" s="274"/>
      <c r="AG193" s="273"/>
      <c r="AH193" s="274"/>
      <c r="AI193" s="273"/>
      <c r="AJ193" s="273"/>
      <c r="AK193" s="273"/>
      <c r="AL193" s="273"/>
      <c r="AM193" s="273"/>
    </row>
    <row r="194" spans="1:39" s="269" customFormat="1" ht="19.5" customHeight="1">
      <c r="A194" s="33"/>
      <c r="B194" s="33"/>
      <c r="C194" s="33"/>
      <c r="D194" s="5"/>
      <c r="E194" s="5"/>
      <c r="F194" s="34"/>
      <c r="G194" s="5"/>
      <c r="I194" s="34" t="s">
        <v>237</v>
      </c>
      <c r="J194" s="5"/>
      <c r="K194" s="34"/>
      <c r="L194" s="34"/>
      <c r="M194" s="5"/>
      <c r="N194" s="34"/>
      <c r="O194" s="34"/>
      <c r="P194" s="34"/>
      <c r="Q194" s="5"/>
      <c r="R194" s="32"/>
      <c r="S194" s="2"/>
      <c r="T194" s="2"/>
      <c r="U194" s="2"/>
      <c r="V194" s="2"/>
      <c r="W194" s="259" t="s">
        <v>68</v>
      </c>
      <c r="X194" s="260"/>
      <c r="Y194" s="260"/>
      <c r="Z194" s="260"/>
      <c r="AA194" s="272"/>
      <c r="AC194" s="275"/>
      <c r="AD194" s="273"/>
      <c r="AE194" s="275"/>
      <c r="AF194" s="274"/>
      <c r="AG194" s="273"/>
      <c r="AH194" s="274"/>
      <c r="AI194" s="273"/>
      <c r="AJ194" s="273"/>
      <c r="AK194" s="273"/>
      <c r="AL194" s="273"/>
      <c r="AM194" s="273"/>
    </row>
    <row r="195" spans="1:39" s="269" customFormat="1" ht="15" customHeight="1">
      <c r="A195" s="2"/>
      <c r="B195" s="6"/>
      <c r="C195" s="2"/>
      <c r="D195" s="2"/>
      <c r="E195" s="2"/>
      <c r="F195" s="2"/>
      <c r="G195" s="2"/>
      <c r="H195" s="2"/>
      <c r="I195" s="2"/>
      <c r="J195" s="2"/>
      <c r="K195" s="2"/>
      <c r="L195" s="2"/>
      <c r="M195" s="2"/>
      <c r="N195" s="2"/>
      <c r="O195" s="2"/>
      <c r="P195" s="2"/>
      <c r="Q195" s="2"/>
      <c r="R195" s="2"/>
      <c r="S195" s="2"/>
      <c r="T195" s="2"/>
      <c r="U195" s="2"/>
      <c r="V195" s="2"/>
      <c r="W195" s="2"/>
      <c r="X195" s="2"/>
      <c r="Y195" s="261"/>
      <c r="Z195" s="261"/>
      <c r="AA195" s="272"/>
      <c r="AC195" s="275"/>
      <c r="AD195" s="273"/>
      <c r="AE195" s="275"/>
      <c r="AF195" s="274"/>
      <c r="AG195" s="273"/>
      <c r="AH195" s="274"/>
      <c r="AI195" s="273"/>
      <c r="AJ195" s="273"/>
      <c r="AK195" s="273"/>
      <c r="AL195" s="273"/>
      <c r="AM195" s="273"/>
    </row>
    <row r="196" spans="1:39" s="269" customFormat="1" ht="15" customHeight="1" thickBot="1">
      <c r="A196" s="7" t="s">
        <v>236</v>
      </c>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272"/>
      <c r="AB196" s="278"/>
      <c r="AC196" s="278"/>
      <c r="AD196" s="277"/>
      <c r="AE196" s="277"/>
      <c r="AH196" s="271"/>
      <c r="AI196" s="273"/>
      <c r="AJ196" s="273"/>
      <c r="AK196" s="273"/>
      <c r="AL196" s="273"/>
      <c r="AM196" s="273"/>
    </row>
    <row r="197" spans="1:39" s="269" customFormat="1" ht="13.5" customHeight="1" thickBot="1">
      <c r="A197" s="44" t="s">
        <v>13</v>
      </c>
      <c r="B197" s="45" t="s">
        <v>6</v>
      </c>
      <c r="C197" s="239">
        <v>12</v>
      </c>
      <c r="D197" s="240"/>
      <c r="E197" s="240"/>
      <c r="F197" s="240"/>
      <c r="G197" s="240"/>
      <c r="H197" s="241">
        <v>18</v>
      </c>
      <c r="I197" s="240"/>
      <c r="J197" s="240"/>
      <c r="K197" s="240"/>
      <c r="L197" s="240"/>
      <c r="M197" s="241">
        <v>24</v>
      </c>
      <c r="N197" s="240"/>
      <c r="O197" s="240"/>
      <c r="P197" s="240"/>
      <c r="Q197" s="240"/>
      <c r="R197" s="241" t="s">
        <v>29</v>
      </c>
      <c r="S197" s="240"/>
      <c r="T197" s="240"/>
      <c r="U197" s="240"/>
      <c r="V197" s="240"/>
      <c r="W197" s="242" t="s">
        <v>8</v>
      </c>
      <c r="X197" s="243"/>
      <c r="Y197" s="46" t="s">
        <v>5</v>
      </c>
      <c r="Z197" s="47" t="s">
        <v>3</v>
      </c>
      <c r="AA197" s="272"/>
      <c r="AB197" s="276"/>
      <c r="AC197" s="275"/>
      <c r="AD197" s="273"/>
      <c r="AE197" s="275"/>
      <c r="AF197" s="274"/>
      <c r="AG197" s="273"/>
      <c r="AH197" s="274"/>
      <c r="AI197" s="273"/>
      <c r="AJ197" s="273"/>
      <c r="AK197" s="273"/>
      <c r="AL197" s="273"/>
      <c r="AM197" s="273"/>
    </row>
    <row r="198" spans="1:39" s="269" customFormat="1" ht="13.5" customHeight="1" thickTop="1">
      <c r="A198" s="226">
        <v>12</v>
      </c>
      <c r="B198" s="9" t="s">
        <v>202</v>
      </c>
      <c r="C198" s="244" t="s">
        <v>159</v>
      </c>
      <c r="D198" s="245"/>
      <c r="E198" s="245"/>
      <c r="F198" s="245"/>
      <c r="G198" s="246"/>
      <c r="H198" s="247" t="s">
        <v>121</v>
      </c>
      <c r="I198" s="248"/>
      <c r="J198" s="248"/>
      <c r="K198" s="248"/>
      <c r="L198" s="249"/>
      <c r="M198" s="247" t="s">
        <v>235</v>
      </c>
      <c r="N198" s="248"/>
      <c r="O198" s="248"/>
      <c r="P198" s="248"/>
      <c r="Q198" s="249"/>
      <c r="R198" s="247" t="s">
        <v>29</v>
      </c>
      <c r="S198" s="248"/>
      <c r="T198" s="248"/>
      <c r="U198" s="248"/>
      <c r="V198" s="249"/>
      <c r="W198" s="233" t="s">
        <v>234</v>
      </c>
      <c r="X198" s="234"/>
      <c r="Y198" s="235">
        <v>3</v>
      </c>
      <c r="Z198" s="237">
        <v>2</v>
      </c>
      <c r="AA198" s="272"/>
      <c r="AB198" s="276"/>
      <c r="AC198" s="275"/>
      <c r="AD198" s="273"/>
      <c r="AE198" s="275"/>
      <c r="AF198" s="274"/>
      <c r="AG198" s="273"/>
      <c r="AH198" s="274"/>
      <c r="AI198" s="273"/>
      <c r="AJ198" s="273"/>
      <c r="AK198" s="273"/>
      <c r="AL198" s="273"/>
      <c r="AM198" s="273"/>
    </row>
    <row r="199" spans="1:39" s="269" customFormat="1" ht="13.5" customHeight="1">
      <c r="A199" s="227"/>
      <c r="B199" s="11" t="s">
        <v>205</v>
      </c>
      <c r="C199" s="238" t="s">
        <v>222</v>
      </c>
      <c r="D199" s="205"/>
      <c r="E199" s="205"/>
      <c r="F199" s="205"/>
      <c r="G199" s="225"/>
      <c r="H199" s="14" t="s">
        <v>131</v>
      </c>
      <c r="I199" s="15" t="s">
        <v>118</v>
      </c>
      <c r="J199" s="15" t="s">
        <v>112</v>
      </c>
      <c r="K199" s="15" t="s">
        <v>111</v>
      </c>
      <c r="L199" s="15" t="s">
        <v>29</v>
      </c>
      <c r="M199" s="14" t="s">
        <v>134</v>
      </c>
      <c r="N199" s="15" t="s">
        <v>124</v>
      </c>
      <c r="O199" s="15" t="s">
        <v>112</v>
      </c>
      <c r="P199" s="15" t="s">
        <v>130</v>
      </c>
      <c r="Q199" s="130" t="s">
        <v>233</v>
      </c>
      <c r="R199" s="14" t="s">
        <v>29</v>
      </c>
      <c r="S199" s="15" t="s">
        <v>29</v>
      </c>
      <c r="T199" s="15" t="s">
        <v>29</v>
      </c>
      <c r="U199" s="15" t="s">
        <v>29</v>
      </c>
      <c r="V199" s="130" t="s">
        <v>29</v>
      </c>
      <c r="W199" s="231"/>
      <c r="X199" s="232"/>
      <c r="Y199" s="236"/>
      <c r="Z199" s="224"/>
      <c r="AA199" s="272"/>
      <c r="AB199" s="276"/>
      <c r="AC199" s="275"/>
      <c r="AD199" s="273"/>
      <c r="AE199" s="275"/>
      <c r="AF199" s="274"/>
      <c r="AG199" s="273"/>
      <c r="AH199" s="274"/>
      <c r="AI199" s="273"/>
      <c r="AJ199" s="273"/>
      <c r="AK199" s="273"/>
      <c r="AL199" s="273"/>
      <c r="AM199" s="273"/>
    </row>
    <row r="200" spans="1:39" s="269" customFormat="1" ht="13.5" customHeight="1">
      <c r="A200" s="226">
        <v>18</v>
      </c>
      <c r="B200" s="12" t="s">
        <v>72</v>
      </c>
      <c r="C200" s="228" t="s">
        <v>114</v>
      </c>
      <c r="D200" s="212"/>
      <c r="E200" s="212"/>
      <c r="F200" s="212"/>
      <c r="G200" s="213"/>
      <c r="H200" s="214" t="s">
        <v>159</v>
      </c>
      <c r="I200" s="215"/>
      <c r="J200" s="215"/>
      <c r="K200" s="215"/>
      <c r="L200" s="215"/>
      <c r="M200" s="229" t="s">
        <v>113</v>
      </c>
      <c r="N200" s="209"/>
      <c r="O200" s="209"/>
      <c r="P200" s="209"/>
      <c r="Q200" s="210"/>
      <c r="R200" s="211" t="s">
        <v>29</v>
      </c>
      <c r="S200" s="212"/>
      <c r="T200" s="212"/>
      <c r="U200" s="212"/>
      <c r="V200" s="230"/>
      <c r="W200" s="216" t="s">
        <v>115</v>
      </c>
      <c r="X200" s="217"/>
      <c r="Y200" s="220">
        <v>2</v>
      </c>
      <c r="Z200" s="202">
        <v>3</v>
      </c>
      <c r="AA200" s="272"/>
      <c r="AB200" s="276"/>
      <c r="AC200" s="275"/>
      <c r="AD200" s="273"/>
      <c r="AE200" s="275"/>
      <c r="AF200" s="274"/>
      <c r="AG200" s="273"/>
      <c r="AH200" s="274"/>
      <c r="AI200" s="273"/>
      <c r="AJ200" s="273"/>
      <c r="AK200" s="273"/>
      <c r="AL200" s="273"/>
      <c r="AM200" s="273"/>
    </row>
    <row r="201" spans="1:39" s="269" customFormat="1" ht="13.5" customHeight="1">
      <c r="A201" s="227"/>
      <c r="B201" s="11" t="s">
        <v>197</v>
      </c>
      <c r="C201" s="77" t="s">
        <v>134</v>
      </c>
      <c r="D201" s="15" t="s">
        <v>110</v>
      </c>
      <c r="E201" s="15" t="s">
        <v>124</v>
      </c>
      <c r="F201" s="15" t="s">
        <v>123</v>
      </c>
      <c r="G201" s="130" t="s">
        <v>29</v>
      </c>
      <c r="H201" s="204" t="s">
        <v>222</v>
      </c>
      <c r="I201" s="205"/>
      <c r="J201" s="205"/>
      <c r="K201" s="205"/>
      <c r="L201" s="225"/>
      <c r="M201" s="14" t="s">
        <v>123</v>
      </c>
      <c r="N201" s="15" t="s">
        <v>118</v>
      </c>
      <c r="O201" s="15" t="s">
        <v>119</v>
      </c>
      <c r="P201" s="15" t="s">
        <v>29</v>
      </c>
      <c r="Q201" s="130" t="s">
        <v>29</v>
      </c>
      <c r="R201" s="14" t="s">
        <v>29</v>
      </c>
      <c r="S201" s="15" t="s">
        <v>29</v>
      </c>
      <c r="T201" s="15" t="s">
        <v>29</v>
      </c>
      <c r="U201" s="15" t="s">
        <v>29</v>
      </c>
      <c r="V201" s="15" t="s">
        <v>29</v>
      </c>
      <c r="W201" s="231"/>
      <c r="X201" s="232"/>
      <c r="Y201" s="223"/>
      <c r="Z201" s="224"/>
      <c r="AA201" s="272"/>
      <c r="AB201" s="276"/>
      <c r="AC201" s="275"/>
      <c r="AD201" s="273"/>
      <c r="AE201" s="275"/>
      <c r="AF201" s="274"/>
      <c r="AG201" s="273"/>
      <c r="AH201" s="274"/>
      <c r="AI201" s="273"/>
      <c r="AJ201" s="273"/>
      <c r="AK201" s="273"/>
      <c r="AL201" s="273"/>
      <c r="AM201" s="273"/>
    </row>
    <row r="202" spans="1:39" s="269" customFormat="1" ht="13.5" customHeight="1">
      <c r="A202" s="226">
        <v>24</v>
      </c>
      <c r="B202" s="12" t="s">
        <v>85</v>
      </c>
      <c r="C202" s="228" t="s">
        <v>232</v>
      </c>
      <c r="D202" s="212"/>
      <c r="E202" s="212"/>
      <c r="F202" s="212"/>
      <c r="G202" s="213"/>
      <c r="H202" s="229" t="s">
        <v>106</v>
      </c>
      <c r="I202" s="209"/>
      <c r="J202" s="209"/>
      <c r="K202" s="209"/>
      <c r="L202" s="210"/>
      <c r="M202" s="214" t="s">
        <v>159</v>
      </c>
      <c r="N202" s="215"/>
      <c r="O202" s="215"/>
      <c r="P202" s="215"/>
      <c r="Q202" s="215"/>
      <c r="R202" s="211" t="s">
        <v>29</v>
      </c>
      <c r="S202" s="212"/>
      <c r="T202" s="212"/>
      <c r="U202" s="212"/>
      <c r="V202" s="230"/>
      <c r="W202" s="216" t="s">
        <v>231</v>
      </c>
      <c r="X202" s="217"/>
      <c r="Y202" s="220">
        <v>4</v>
      </c>
      <c r="Z202" s="202">
        <v>1</v>
      </c>
      <c r="AA202" s="272"/>
      <c r="AB202" s="276"/>
      <c r="AC202" s="275"/>
      <c r="AD202" s="273"/>
      <c r="AE202" s="275"/>
      <c r="AF202" s="274"/>
      <c r="AG202" s="273"/>
      <c r="AH202" s="274"/>
      <c r="AI202" s="273"/>
      <c r="AJ202" s="273"/>
      <c r="AK202" s="273"/>
      <c r="AL202" s="273"/>
      <c r="AM202" s="273"/>
    </row>
    <row r="203" spans="1:39" s="269" customFormat="1" ht="13.5" customHeight="1">
      <c r="A203" s="227"/>
      <c r="B203" s="11" t="s">
        <v>189</v>
      </c>
      <c r="C203" s="77" t="s">
        <v>131</v>
      </c>
      <c r="D203" s="15" t="s">
        <v>112</v>
      </c>
      <c r="E203" s="15" t="s">
        <v>124</v>
      </c>
      <c r="F203" s="15" t="s">
        <v>133</v>
      </c>
      <c r="G203" s="130" t="s">
        <v>230</v>
      </c>
      <c r="H203" s="14" t="s">
        <v>111</v>
      </c>
      <c r="I203" s="15" t="s">
        <v>110</v>
      </c>
      <c r="J203" s="15" t="s">
        <v>125</v>
      </c>
      <c r="K203" s="15" t="s">
        <v>29</v>
      </c>
      <c r="L203" s="15" t="s">
        <v>29</v>
      </c>
      <c r="M203" s="204" t="s">
        <v>222</v>
      </c>
      <c r="N203" s="205"/>
      <c r="O203" s="205"/>
      <c r="P203" s="205"/>
      <c r="Q203" s="205"/>
      <c r="R203" s="14" t="s">
        <v>29</v>
      </c>
      <c r="S203" s="15" t="s">
        <v>29</v>
      </c>
      <c r="T203" s="15" t="s">
        <v>29</v>
      </c>
      <c r="U203" s="15" t="s">
        <v>29</v>
      </c>
      <c r="V203" s="15" t="s">
        <v>29</v>
      </c>
      <c r="W203" s="231"/>
      <c r="X203" s="232"/>
      <c r="Y203" s="223"/>
      <c r="Z203" s="203"/>
      <c r="AA203" s="272"/>
      <c r="AC203" s="275"/>
      <c r="AD203" s="273"/>
      <c r="AE203" s="275"/>
      <c r="AF203" s="274"/>
      <c r="AG203" s="273"/>
      <c r="AH203" s="274"/>
      <c r="AI203" s="273"/>
      <c r="AJ203" s="273"/>
      <c r="AK203" s="273"/>
      <c r="AL203" s="273"/>
      <c r="AM203" s="273"/>
    </row>
    <row r="204" spans="1:39" s="269" customFormat="1" ht="13.5" customHeight="1">
      <c r="A204" s="206" t="s">
        <v>29</v>
      </c>
      <c r="B204" s="12" t="s">
        <v>29</v>
      </c>
      <c r="C204" s="208" t="s">
        <v>29</v>
      </c>
      <c r="D204" s="209"/>
      <c r="E204" s="209"/>
      <c r="F204" s="209"/>
      <c r="G204" s="210"/>
      <c r="H204" s="211" t="s">
        <v>29</v>
      </c>
      <c r="I204" s="212"/>
      <c r="J204" s="212"/>
      <c r="K204" s="212"/>
      <c r="L204" s="213"/>
      <c r="M204" s="211" t="s">
        <v>29</v>
      </c>
      <c r="N204" s="212"/>
      <c r="O204" s="212"/>
      <c r="P204" s="212"/>
      <c r="Q204" s="213"/>
      <c r="R204" s="214" t="s">
        <v>159</v>
      </c>
      <c r="S204" s="215"/>
      <c r="T204" s="215"/>
      <c r="U204" s="215"/>
      <c r="V204" s="215"/>
      <c r="W204" s="216" t="s">
        <v>29</v>
      </c>
      <c r="X204" s="217"/>
      <c r="Y204" s="220" t="s">
        <v>29</v>
      </c>
      <c r="Z204" s="202"/>
      <c r="AA204" s="272"/>
      <c r="AC204" s="275"/>
      <c r="AD204" s="273"/>
      <c r="AE204" s="275"/>
      <c r="AF204" s="274"/>
      <c r="AG204" s="273"/>
      <c r="AH204" s="274"/>
      <c r="AI204" s="273"/>
      <c r="AJ204" s="273"/>
      <c r="AK204" s="273"/>
      <c r="AL204" s="273"/>
      <c r="AM204" s="273"/>
    </row>
    <row r="205" spans="1:39" s="269" customFormat="1" ht="13.5" customHeight="1" thickBot="1">
      <c r="A205" s="207"/>
      <c r="B205" s="16" t="s">
        <v>29</v>
      </c>
      <c r="C205" s="78" t="s">
        <v>29</v>
      </c>
      <c r="D205" s="18" t="s">
        <v>29</v>
      </c>
      <c r="E205" s="18" t="s">
        <v>29</v>
      </c>
      <c r="F205" s="18" t="s">
        <v>29</v>
      </c>
      <c r="G205" s="131" t="s">
        <v>29</v>
      </c>
      <c r="H205" s="14" t="s">
        <v>29</v>
      </c>
      <c r="I205" s="15" t="s">
        <v>29</v>
      </c>
      <c r="J205" s="15" t="s">
        <v>29</v>
      </c>
      <c r="K205" s="15" t="s">
        <v>29</v>
      </c>
      <c r="L205" s="15" t="s">
        <v>29</v>
      </c>
      <c r="M205" s="17" t="s">
        <v>29</v>
      </c>
      <c r="N205" s="18" t="s">
        <v>29</v>
      </c>
      <c r="O205" s="18" t="s">
        <v>29</v>
      </c>
      <c r="P205" s="18" t="s">
        <v>29</v>
      </c>
      <c r="Q205" s="18" t="s">
        <v>29</v>
      </c>
      <c r="R205" s="198" t="s">
        <v>222</v>
      </c>
      <c r="S205" s="199"/>
      <c r="T205" s="199"/>
      <c r="U205" s="199"/>
      <c r="V205" s="199"/>
      <c r="W205" s="218"/>
      <c r="X205" s="219"/>
      <c r="Y205" s="221"/>
      <c r="Z205" s="222"/>
      <c r="AA205" s="272"/>
      <c r="AC205" s="275"/>
      <c r="AD205" s="273"/>
      <c r="AE205" s="275"/>
      <c r="AF205" s="274"/>
      <c r="AG205" s="273"/>
      <c r="AH205" s="274"/>
      <c r="AI205" s="273"/>
      <c r="AJ205" s="273"/>
      <c r="AK205" s="273"/>
      <c r="AL205" s="273"/>
      <c r="AM205" s="273"/>
    </row>
    <row r="206" spans="1:39" s="269" customFormat="1" ht="13.5" customHeight="1">
      <c r="A206" s="19"/>
      <c r="B206" s="37" t="s">
        <v>10</v>
      </c>
      <c r="C206" s="200" t="s">
        <v>229</v>
      </c>
      <c r="D206" s="200"/>
      <c r="E206" s="200"/>
      <c r="F206" s="200"/>
      <c r="G206" s="200"/>
      <c r="H206" s="200"/>
      <c r="I206" s="201"/>
      <c r="J206" s="201"/>
      <c r="K206" s="201"/>
      <c r="L206" s="201"/>
      <c r="M206" s="197"/>
      <c r="N206" s="197"/>
      <c r="O206" s="38"/>
      <c r="P206" s="38"/>
      <c r="Q206" s="200" t="s">
        <v>29</v>
      </c>
      <c r="R206" s="200"/>
      <c r="S206" s="200"/>
      <c r="T206" s="200"/>
      <c r="U206" s="200"/>
      <c r="V206" s="200"/>
      <c r="W206" s="201"/>
      <c r="X206" s="201"/>
      <c r="Y206" s="201"/>
      <c r="Z206" s="39"/>
      <c r="AA206" s="272"/>
      <c r="AC206" s="275"/>
      <c r="AD206" s="273"/>
      <c r="AE206" s="275"/>
      <c r="AF206" s="274"/>
      <c r="AG206" s="273"/>
      <c r="AH206" s="274"/>
      <c r="AI206" s="273"/>
      <c r="AJ206" s="273"/>
      <c r="AK206" s="273"/>
      <c r="AL206" s="273"/>
      <c r="AM206" s="273"/>
    </row>
    <row r="207" spans="1:39" s="269" customFormat="1" ht="13.5" customHeight="1">
      <c r="A207" s="19"/>
      <c r="B207" s="37" t="s">
        <v>11</v>
      </c>
      <c r="C207" s="195" t="s">
        <v>228</v>
      </c>
      <c r="D207" s="195"/>
      <c r="E207" s="195"/>
      <c r="F207" s="195"/>
      <c r="G207" s="195"/>
      <c r="H207" s="195"/>
      <c r="I207" s="196"/>
      <c r="J207" s="196"/>
      <c r="K207" s="196"/>
      <c r="L207" s="196"/>
      <c r="M207" s="197"/>
      <c r="N207" s="197"/>
      <c r="O207" s="42"/>
      <c r="P207" s="42"/>
      <c r="Q207" s="195" t="s">
        <v>29</v>
      </c>
      <c r="R207" s="195"/>
      <c r="S207" s="195"/>
      <c r="T207" s="195"/>
      <c r="U207" s="195"/>
      <c r="V207" s="195"/>
      <c r="W207" s="196"/>
      <c r="X207" s="196"/>
      <c r="Y207" s="196"/>
      <c r="Z207" s="39"/>
      <c r="AA207" s="272"/>
      <c r="AC207" s="275"/>
      <c r="AD207" s="273"/>
      <c r="AE207" s="275"/>
      <c r="AF207" s="274"/>
      <c r="AG207" s="273"/>
      <c r="AH207" s="274"/>
      <c r="AI207" s="273"/>
      <c r="AJ207" s="273"/>
      <c r="AK207" s="273"/>
      <c r="AL207" s="273"/>
      <c r="AM207" s="273"/>
    </row>
    <row r="208" spans="1:39" s="269" customFormat="1" ht="13.5" customHeight="1">
      <c r="A208" s="19"/>
      <c r="B208" s="37" t="s">
        <v>12</v>
      </c>
      <c r="C208" s="195" t="s">
        <v>227</v>
      </c>
      <c r="D208" s="195"/>
      <c r="E208" s="195"/>
      <c r="F208" s="195"/>
      <c r="G208" s="195"/>
      <c r="H208" s="195"/>
      <c r="I208" s="196"/>
      <c r="J208" s="196"/>
      <c r="K208" s="196"/>
      <c r="L208" s="196"/>
      <c r="M208" s="197"/>
      <c r="N208" s="197"/>
      <c r="O208" s="38"/>
      <c r="P208" s="38"/>
      <c r="Q208" s="195" t="s">
        <v>29</v>
      </c>
      <c r="R208" s="195"/>
      <c r="S208" s="195"/>
      <c r="T208" s="195"/>
      <c r="U208" s="195"/>
      <c r="V208" s="195"/>
      <c r="W208" s="196"/>
      <c r="X208" s="196"/>
      <c r="Y208" s="196"/>
      <c r="Z208" s="39"/>
      <c r="AA208" s="272"/>
      <c r="AC208" s="275"/>
      <c r="AD208" s="273"/>
      <c r="AE208" s="275"/>
      <c r="AF208" s="274"/>
      <c r="AG208" s="273"/>
      <c r="AH208" s="274"/>
      <c r="AI208" s="273"/>
      <c r="AJ208" s="273"/>
      <c r="AK208" s="273"/>
      <c r="AL208" s="273"/>
      <c r="AM208" s="273"/>
    </row>
    <row r="209" spans="1:39" s="269" customFormat="1" ht="13.5" customHeight="1">
      <c r="A209" s="19"/>
      <c r="B209" s="37"/>
      <c r="C209" s="40"/>
      <c r="D209" s="40"/>
      <c r="E209" s="40"/>
      <c r="F209" s="40"/>
      <c r="G209" s="40"/>
      <c r="H209" s="40"/>
      <c r="I209" s="35"/>
      <c r="J209" s="35"/>
      <c r="K209" s="35"/>
      <c r="L209" s="35"/>
      <c r="M209" s="41"/>
      <c r="N209" s="41"/>
      <c r="O209" s="38"/>
      <c r="P209" s="38"/>
      <c r="Q209" s="40"/>
      <c r="R209" s="40"/>
      <c r="S209" s="40"/>
      <c r="T209" s="40"/>
      <c r="U209" s="40"/>
      <c r="V209" s="40"/>
      <c r="W209" s="36"/>
      <c r="X209" s="36"/>
      <c r="Y209" s="36"/>
      <c r="Z209" s="39"/>
      <c r="AA209" s="272"/>
      <c r="AC209" s="275"/>
      <c r="AD209" s="273"/>
      <c r="AE209" s="275"/>
      <c r="AF209" s="274"/>
      <c r="AG209" s="273"/>
      <c r="AH209" s="274"/>
      <c r="AI209" s="273"/>
      <c r="AJ209" s="273"/>
      <c r="AK209" s="273"/>
      <c r="AL209" s="273"/>
      <c r="AM209" s="273"/>
    </row>
    <row r="210" spans="1:39" s="269" customFormat="1" ht="13.5" customHeight="1">
      <c r="A210" s="19"/>
      <c r="B210" s="37"/>
      <c r="C210" s="40"/>
      <c r="D210" s="40"/>
      <c r="E210" s="40"/>
      <c r="F210" s="40"/>
      <c r="G210" s="40"/>
      <c r="H210" s="40"/>
      <c r="I210" s="35"/>
      <c r="J210" s="35"/>
      <c r="K210" s="35"/>
      <c r="L210" s="35"/>
      <c r="M210" s="41"/>
      <c r="N210" s="41"/>
      <c r="O210" s="38"/>
      <c r="P210" s="38"/>
      <c r="Q210" s="40"/>
      <c r="R210" s="40"/>
      <c r="S210" s="40"/>
      <c r="T210" s="40"/>
      <c r="U210" s="40"/>
      <c r="V210" s="40"/>
      <c r="W210" s="36"/>
      <c r="X210" s="36"/>
      <c r="Y210" s="36"/>
      <c r="Z210" s="39"/>
      <c r="AA210" s="272"/>
      <c r="AC210" s="275"/>
      <c r="AD210" s="273"/>
      <c r="AE210" s="275"/>
      <c r="AF210" s="274"/>
      <c r="AG210" s="273"/>
      <c r="AH210" s="274"/>
      <c r="AI210" s="273"/>
      <c r="AJ210" s="273"/>
      <c r="AK210" s="273"/>
      <c r="AL210" s="273"/>
      <c r="AM210" s="273"/>
    </row>
    <row r="211" spans="1:39" s="269" customFormat="1" ht="13.5" customHeight="1">
      <c r="A211" s="20"/>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72"/>
      <c r="AC211" s="275"/>
      <c r="AD211" s="273"/>
      <c r="AE211" s="275"/>
      <c r="AF211" s="274"/>
      <c r="AG211" s="273"/>
      <c r="AH211" s="274"/>
      <c r="AI211" s="273"/>
      <c r="AJ211" s="273"/>
      <c r="AK211" s="273"/>
      <c r="AL211" s="273"/>
      <c r="AM211" s="273"/>
    </row>
    <row r="212" spans="1:39" s="269" customFormat="1" ht="12" customHeight="1" thickBot="1">
      <c r="A212" s="7" t="s">
        <v>226</v>
      </c>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272"/>
      <c r="AB212" s="278"/>
      <c r="AC212" s="278"/>
      <c r="AD212" s="277"/>
      <c r="AE212" s="277"/>
      <c r="AH212" s="271"/>
      <c r="AI212" s="273"/>
      <c r="AJ212" s="273"/>
      <c r="AK212" s="273"/>
      <c r="AL212" s="273"/>
      <c r="AM212" s="273"/>
    </row>
    <row r="213" spans="1:39" s="269" customFormat="1" ht="13.5" customHeight="1" thickBot="1">
      <c r="A213" s="44" t="s">
        <v>13</v>
      </c>
      <c r="B213" s="45" t="s">
        <v>6</v>
      </c>
      <c r="C213" s="239">
        <v>34</v>
      </c>
      <c r="D213" s="240"/>
      <c r="E213" s="240"/>
      <c r="F213" s="240"/>
      <c r="G213" s="240"/>
      <c r="H213" s="241">
        <v>42</v>
      </c>
      <c r="I213" s="240"/>
      <c r="J213" s="240"/>
      <c r="K213" s="240"/>
      <c r="L213" s="240"/>
      <c r="M213" s="241">
        <v>38</v>
      </c>
      <c r="N213" s="240"/>
      <c r="O213" s="240"/>
      <c r="P213" s="240"/>
      <c r="Q213" s="240"/>
      <c r="R213" s="241" t="s">
        <v>29</v>
      </c>
      <c r="S213" s="240"/>
      <c r="T213" s="240"/>
      <c r="U213" s="240"/>
      <c r="V213" s="240"/>
      <c r="W213" s="242" t="s">
        <v>8</v>
      </c>
      <c r="X213" s="243"/>
      <c r="Y213" s="46" t="s">
        <v>5</v>
      </c>
      <c r="Z213" s="47" t="s">
        <v>3</v>
      </c>
      <c r="AA213" s="272"/>
      <c r="AB213" s="276"/>
      <c r="AC213" s="275"/>
      <c r="AD213" s="273"/>
      <c r="AE213" s="275"/>
      <c r="AF213" s="274"/>
      <c r="AG213" s="273"/>
      <c r="AH213" s="274"/>
      <c r="AI213" s="273"/>
      <c r="AJ213" s="273"/>
      <c r="AK213" s="273"/>
      <c r="AL213" s="273"/>
      <c r="AM213" s="273"/>
    </row>
    <row r="214" spans="1:39" s="269" customFormat="1" ht="13.5" customHeight="1" thickTop="1">
      <c r="A214" s="226">
        <v>34</v>
      </c>
      <c r="B214" s="9" t="s">
        <v>174</v>
      </c>
      <c r="C214" s="244" t="s">
        <v>159</v>
      </c>
      <c r="D214" s="245"/>
      <c r="E214" s="245"/>
      <c r="F214" s="245"/>
      <c r="G214" s="246"/>
      <c r="H214" s="247" t="s">
        <v>121</v>
      </c>
      <c r="I214" s="248"/>
      <c r="J214" s="248"/>
      <c r="K214" s="248"/>
      <c r="L214" s="249"/>
      <c r="M214" s="247" t="s">
        <v>106</v>
      </c>
      <c r="N214" s="248"/>
      <c r="O214" s="248"/>
      <c r="P214" s="248"/>
      <c r="Q214" s="249"/>
      <c r="R214" s="247" t="s">
        <v>29</v>
      </c>
      <c r="S214" s="248"/>
      <c r="T214" s="248"/>
      <c r="U214" s="248"/>
      <c r="V214" s="249"/>
      <c r="W214" s="233" t="s">
        <v>139</v>
      </c>
      <c r="X214" s="234"/>
      <c r="Y214" s="235">
        <v>4</v>
      </c>
      <c r="Z214" s="237">
        <v>1</v>
      </c>
      <c r="AA214" s="272"/>
      <c r="AB214" s="276"/>
      <c r="AC214" s="275"/>
      <c r="AD214" s="273"/>
      <c r="AE214" s="275"/>
      <c r="AF214" s="274"/>
      <c r="AG214" s="273"/>
      <c r="AH214" s="274"/>
      <c r="AI214" s="273"/>
      <c r="AJ214" s="273"/>
      <c r="AK214" s="273"/>
      <c r="AL214" s="273"/>
      <c r="AM214" s="273"/>
    </row>
    <row r="215" spans="1:39" s="269" customFormat="1" ht="13.5" customHeight="1">
      <c r="A215" s="227"/>
      <c r="B215" s="11" t="s">
        <v>175</v>
      </c>
      <c r="C215" s="238" t="s">
        <v>222</v>
      </c>
      <c r="D215" s="205"/>
      <c r="E215" s="205"/>
      <c r="F215" s="205"/>
      <c r="G215" s="225"/>
      <c r="H215" s="14" t="s">
        <v>225</v>
      </c>
      <c r="I215" s="15" t="s">
        <v>111</v>
      </c>
      <c r="J215" s="15" t="s">
        <v>118</v>
      </c>
      <c r="K215" s="15" t="s">
        <v>110</v>
      </c>
      <c r="L215" s="15" t="s">
        <v>29</v>
      </c>
      <c r="M215" s="14" t="s">
        <v>131</v>
      </c>
      <c r="N215" s="15" t="s">
        <v>147</v>
      </c>
      <c r="O215" s="15" t="s">
        <v>146</v>
      </c>
      <c r="P215" s="15" t="s">
        <v>29</v>
      </c>
      <c r="Q215" s="130" t="s">
        <v>29</v>
      </c>
      <c r="R215" s="14" t="s">
        <v>29</v>
      </c>
      <c r="S215" s="15" t="s">
        <v>29</v>
      </c>
      <c r="T215" s="15" t="s">
        <v>29</v>
      </c>
      <c r="U215" s="15" t="s">
        <v>29</v>
      </c>
      <c r="V215" s="130" t="s">
        <v>29</v>
      </c>
      <c r="W215" s="231"/>
      <c r="X215" s="232"/>
      <c r="Y215" s="236"/>
      <c r="Z215" s="224"/>
      <c r="AA215" s="272"/>
      <c r="AB215" s="276"/>
      <c r="AC215" s="275"/>
      <c r="AD215" s="273"/>
      <c r="AE215" s="275"/>
      <c r="AF215" s="274"/>
      <c r="AG215" s="273"/>
      <c r="AH215" s="274"/>
      <c r="AI215" s="273"/>
      <c r="AJ215" s="273"/>
      <c r="AK215" s="273"/>
      <c r="AL215" s="273"/>
      <c r="AM215" s="273"/>
    </row>
    <row r="216" spans="1:39" s="269" customFormat="1" ht="13.5" customHeight="1">
      <c r="A216" s="226">
        <v>42</v>
      </c>
      <c r="B216" s="12" t="s">
        <v>70</v>
      </c>
      <c r="C216" s="228" t="s">
        <v>114</v>
      </c>
      <c r="D216" s="212"/>
      <c r="E216" s="212"/>
      <c r="F216" s="212"/>
      <c r="G216" s="213"/>
      <c r="H216" s="214" t="s">
        <v>159</v>
      </c>
      <c r="I216" s="215"/>
      <c r="J216" s="215"/>
      <c r="K216" s="215"/>
      <c r="L216" s="215"/>
      <c r="M216" s="229" t="s">
        <v>106</v>
      </c>
      <c r="N216" s="209"/>
      <c r="O216" s="209"/>
      <c r="P216" s="209"/>
      <c r="Q216" s="210"/>
      <c r="R216" s="211" t="s">
        <v>29</v>
      </c>
      <c r="S216" s="212"/>
      <c r="T216" s="212"/>
      <c r="U216" s="212"/>
      <c r="V216" s="230"/>
      <c r="W216" s="216" t="s">
        <v>224</v>
      </c>
      <c r="X216" s="217"/>
      <c r="Y216" s="220">
        <v>3</v>
      </c>
      <c r="Z216" s="202">
        <v>2</v>
      </c>
      <c r="AA216" s="272"/>
      <c r="AB216" s="276"/>
      <c r="AC216" s="275"/>
      <c r="AD216" s="273"/>
      <c r="AE216" s="275"/>
      <c r="AF216" s="274"/>
      <c r="AG216" s="273"/>
      <c r="AH216" s="274"/>
      <c r="AI216" s="273"/>
      <c r="AJ216" s="273"/>
      <c r="AK216" s="273"/>
      <c r="AL216" s="273"/>
      <c r="AM216" s="273"/>
    </row>
    <row r="217" spans="1:39" s="269" customFormat="1" ht="13.5" customHeight="1">
      <c r="A217" s="227"/>
      <c r="B217" s="11" t="s">
        <v>163</v>
      </c>
      <c r="C217" s="77" t="s">
        <v>223</v>
      </c>
      <c r="D217" s="15" t="s">
        <v>123</v>
      </c>
      <c r="E217" s="15" t="s">
        <v>110</v>
      </c>
      <c r="F217" s="15" t="s">
        <v>118</v>
      </c>
      <c r="G217" s="130" t="s">
        <v>29</v>
      </c>
      <c r="H217" s="204" t="s">
        <v>222</v>
      </c>
      <c r="I217" s="205"/>
      <c r="J217" s="205"/>
      <c r="K217" s="205"/>
      <c r="L217" s="225"/>
      <c r="M217" s="14" t="s">
        <v>112</v>
      </c>
      <c r="N217" s="15" t="s">
        <v>131</v>
      </c>
      <c r="O217" s="15" t="s">
        <v>108</v>
      </c>
      <c r="P217" s="15" t="s">
        <v>29</v>
      </c>
      <c r="Q217" s="130" t="s">
        <v>29</v>
      </c>
      <c r="R217" s="14" t="s">
        <v>29</v>
      </c>
      <c r="S217" s="15" t="s">
        <v>29</v>
      </c>
      <c r="T217" s="15" t="s">
        <v>29</v>
      </c>
      <c r="U217" s="15" t="s">
        <v>29</v>
      </c>
      <c r="V217" s="15" t="s">
        <v>29</v>
      </c>
      <c r="W217" s="231"/>
      <c r="X217" s="232"/>
      <c r="Y217" s="223"/>
      <c r="Z217" s="224"/>
      <c r="AA217" s="272"/>
      <c r="AB217" s="276"/>
      <c r="AC217" s="275"/>
      <c r="AD217" s="273"/>
      <c r="AE217" s="275"/>
      <c r="AF217" s="274"/>
      <c r="AG217" s="273"/>
      <c r="AH217" s="274"/>
      <c r="AI217" s="273"/>
      <c r="AJ217" s="273"/>
      <c r="AK217" s="273"/>
      <c r="AL217" s="273"/>
      <c r="AM217" s="273"/>
    </row>
    <row r="218" spans="1:39" s="269" customFormat="1" ht="13.5" customHeight="1">
      <c r="A218" s="226">
        <v>38</v>
      </c>
      <c r="B218" s="12" t="s">
        <v>80</v>
      </c>
      <c r="C218" s="228" t="s">
        <v>113</v>
      </c>
      <c r="D218" s="212"/>
      <c r="E218" s="212"/>
      <c r="F218" s="212"/>
      <c r="G218" s="213"/>
      <c r="H218" s="229" t="s">
        <v>113</v>
      </c>
      <c r="I218" s="209"/>
      <c r="J218" s="209"/>
      <c r="K218" s="209"/>
      <c r="L218" s="210"/>
      <c r="M218" s="214" t="s">
        <v>159</v>
      </c>
      <c r="N218" s="215"/>
      <c r="O218" s="215"/>
      <c r="P218" s="215"/>
      <c r="Q218" s="215"/>
      <c r="R218" s="211" t="s">
        <v>29</v>
      </c>
      <c r="S218" s="212"/>
      <c r="T218" s="212"/>
      <c r="U218" s="212"/>
      <c r="V218" s="230"/>
      <c r="W218" s="216" t="s">
        <v>135</v>
      </c>
      <c r="X218" s="217"/>
      <c r="Y218" s="220">
        <v>2</v>
      </c>
      <c r="Z218" s="202">
        <v>3</v>
      </c>
      <c r="AA218" s="272"/>
      <c r="AB218" s="276"/>
      <c r="AC218" s="275"/>
      <c r="AD218" s="273"/>
      <c r="AE218" s="275"/>
      <c r="AF218" s="274"/>
      <c r="AG218" s="273"/>
      <c r="AH218" s="274"/>
      <c r="AI218" s="273"/>
      <c r="AJ218" s="273"/>
      <c r="AK218" s="273"/>
      <c r="AL218" s="273"/>
      <c r="AM218" s="273"/>
    </row>
    <row r="219" spans="1:39" s="269" customFormat="1" ht="13.5" customHeight="1">
      <c r="A219" s="227"/>
      <c r="B219" s="11" t="s">
        <v>169</v>
      </c>
      <c r="C219" s="77" t="s">
        <v>134</v>
      </c>
      <c r="D219" s="15" t="s">
        <v>151</v>
      </c>
      <c r="E219" s="15" t="s">
        <v>150</v>
      </c>
      <c r="F219" s="15" t="s">
        <v>29</v>
      </c>
      <c r="G219" s="130" t="s">
        <v>29</v>
      </c>
      <c r="H219" s="14" t="s">
        <v>124</v>
      </c>
      <c r="I219" s="15" t="s">
        <v>134</v>
      </c>
      <c r="J219" s="15" t="s">
        <v>116</v>
      </c>
      <c r="K219" s="15" t="s">
        <v>29</v>
      </c>
      <c r="L219" s="15" t="s">
        <v>29</v>
      </c>
      <c r="M219" s="204" t="s">
        <v>222</v>
      </c>
      <c r="N219" s="205"/>
      <c r="O219" s="205"/>
      <c r="P219" s="205"/>
      <c r="Q219" s="205"/>
      <c r="R219" s="14" t="s">
        <v>29</v>
      </c>
      <c r="S219" s="15" t="s">
        <v>29</v>
      </c>
      <c r="T219" s="15" t="s">
        <v>29</v>
      </c>
      <c r="U219" s="15" t="s">
        <v>29</v>
      </c>
      <c r="V219" s="15" t="s">
        <v>29</v>
      </c>
      <c r="W219" s="231"/>
      <c r="X219" s="232"/>
      <c r="Y219" s="223"/>
      <c r="Z219" s="203"/>
      <c r="AA219" s="272"/>
      <c r="AC219" s="275"/>
      <c r="AD219" s="273"/>
      <c r="AE219" s="275"/>
      <c r="AF219" s="274"/>
      <c r="AG219" s="273"/>
      <c r="AH219" s="274"/>
      <c r="AI219" s="273"/>
      <c r="AJ219" s="273"/>
      <c r="AK219" s="273"/>
      <c r="AL219" s="273"/>
      <c r="AM219" s="273"/>
    </row>
    <row r="220" spans="1:39" s="269" customFormat="1" ht="13.5" customHeight="1">
      <c r="A220" s="206" t="s">
        <v>29</v>
      </c>
      <c r="B220" s="12" t="s">
        <v>29</v>
      </c>
      <c r="C220" s="208" t="s">
        <v>29</v>
      </c>
      <c r="D220" s="209"/>
      <c r="E220" s="209"/>
      <c r="F220" s="209"/>
      <c r="G220" s="210"/>
      <c r="H220" s="211" t="s">
        <v>29</v>
      </c>
      <c r="I220" s="212"/>
      <c r="J220" s="212"/>
      <c r="K220" s="212"/>
      <c r="L220" s="213"/>
      <c r="M220" s="211" t="s">
        <v>29</v>
      </c>
      <c r="N220" s="212"/>
      <c r="O220" s="212"/>
      <c r="P220" s="212"/>
      <c r="Q220" s="213"/>
      <c r="R220" s="214" t="s">
        <v>159</v>
      </c>
      <c r="S220" s="215"/>
      <c r="T220" s="215"/>
      <c r="U220" s="215"/>
      <c r="V220" s="215"/>
      <c r="W220" s="216" t="s">
        <v>29</v>
      </c>
      <c r="X220" s="217"/>
      <c r="Y220" s="220" t="s">
        <v>29</v>
      </c>
      <c r="Z220" s="202"/>
      <c r="AA220" s="272"/>
      <c r="AC220" s="275"/>
      <c r="AD220" s="273"/>
      <c r="AE220" s="275"/>
      <c r="AF220" s="274"/>
      <c r="AG220" s="273"/>
      <c r="AH220" s="274"/>
      <c r="AI220" s="273"/>
      <c r="AJ220" s="273"/>
      <c r="AK220" s="273"/>
      <c r="AL220" s="273"/>
      <c r="AM220" s="273"/>
    </row>
    <row r="221" spans="1:39" s="269" customFormat="1" ht="13.5" customHeight="1" thickBot="1">
      <c r="A221" s="207"/>
      <c r="B221" s="16" t="s">
        <v>29</v>
      </c>
      <c r="C221" s="78" t="s">
        <v>29</v>
      </c>
      <c r="D221" s="18" t="s">
        <v>29</v>
      </c>
      <c r="E221" s="18" t="s">
        <v>29</v>
      </c>
      <c r="F221" s="18" t="s">
        <v>29</v>
      </c>
      <c r="G221" s="131" t="s">
        <v>29</v>
      </c>
      <c r="H221" s="14" t="s">
        <v>29</v>
      </c>
      <c r="I221" s="15" t="s">
        <v>29</v>
      </c>
      <c r="J221" s="15" t="s">
        <v>29</v>
      </c>
      <c r="K221" s="15" t="s">
        <v>29</v>
      </c>
      <c r="L221" s="15" t="s">
        <v>29</v>
      </c>
      <c r="M221" s="17" t="s">
        <v>29</v>
      </c>
      <c r="N221" s="18" t="s">
        <v>29</v>
      </c>
      <c r="O221" s="18" t="s">
        <v>29</v>
      </c>
      <c r="P221" s="18" t="s">
        <v>29</v>
      </c>
      <c r="Q221" s="18" t="s">
        <v>29</v>
      </c>
      <c r="R221" s="198" t="s">
        <v>222</v>
      </c>
      <c r="S221" s="199"/>
      <c r="T221" s="199"/>
      <c r="U221" s="199"/>
      <c r="V221" s="199"/>
      <c r="W221" s="218"/>
      <c r="X221" s="219"/>
      <c r="Y221" s="221"/>
      <c r="Z221" s="222"/>
      <c r="AA221" s="272"/>
      <c r="AC221" s="275"/>
      <c r="AD221" s="273"/>
      <c r="AE221" s="275"/>
      <c r="AF221" s="274"/>
      <c r="AG221" s="273"/>
      <c r="AH221" s="274"/>
      <c r="AI221" s="273"/>
      <c r="AJ221" s="273"/>
      <c r="AK221" s="273"/>
      <c r="AL221" s="273"/>
      <c r="AM221" s="273"/>
    </row>
    <row r="222" spans="1:39" s="269" customFormat="1" ht="13.5" customHeight="1">
      <c r="A222" s="19"/>
      <c r="B222" s="37" t="s">
        <v>10</v>
      </c>
      <c r="C222" s="200" t="s">
        <v>221</v>
      </c>
      <c r="D222" s="200"/>
      <c r="E222" s="200"/>
      <c r="F222" s="200"/>
      <c r="G222" s="200"/>
      <c r="H222" s="200"/>
      <c r="I222" s="201"/>
      <c r="J222" s="201"/>
      <c r="K222" s="201"/>
      <c r="L222" s="201"/>
      <c r="M222" s="197"/>
      <c r="N222" s="197"/>
      <c r="O222" s="38"/>
      <c r="P222" s="38"/>
      <c r="Q222" s="200" t="s">
        <v>29</v>
      </c>
      <c r="R222" s="200"/>
      <c r="S222" s="200"/>
      <c r="T222" s="200"/>
      <c r="U222" s="200"/>
      <c r="V222" s="200"/>
      <c r="W222" s="201"/>
      <c r="X222" s="201"/>
      <c r="Y222" s="201"/>
      <c r="Z222" s="39"/>
      <c r="AA222" s="272"/>
      <c r="AC222" s="275"/>
      <c r="AD222" s="273"/>
      <c r="AE222" s="275"/>
      <c r="AF222" s="274"/>
      <c r="AG222" s="273"/>
      <c r="AH222" s="274"/>
      <c r="AI222" s="273"/>
      <c r="AJ222" s="273"/>
      <c r="AK222" s="273"/>
      <c r="AL222" s="273"/>
      <c r="AM222" s="273"/>
    </row>
    <row r="223" spans="1:39" s="269" customFormat="1" ht="13.5" customHeight="1">
      <c r="A223" s="19"/>
      <c r="B223" s="37" t="s">
        <v>11</v>
      </c>
      <c r="C223" s="195" t="s">
        <v>220</v>
      </c>
      <c r="D223" s="195"/>
      <c r="E223" s="195"/>
      <c r="F223" s="195"/>
      <c r="G223" s="195"/>
      <c r="H223" s="195"/>
      <c r="I223" s="196"/>
      <c r="J223" s="196"/>
      <c r="K223" s="196"/>
      <c r="L223" s="196"/>
      <c r="M223" s="197"/>
      <c r="N223" s="197"/>
      <c r="O223" s="42"/>
      <c r="P223" s="42"/>
      <c r="Q223" s="195" t="s">
        <v>29</v>
      </c>
      <c r="R223" s="195"/>
      <c r="S223" s="195"/>
      <c r="T223" s="195"/>
      <c r="U223" s="195"/>
      <c r="V223" s="195"/>
      <c r="W223" s="196"/>
      <c r="X223" s="196"/>
      <c r="Y223" s="196"/>
      <c r="Z223" s="39"/>
      <c r="AA223" s="272"/>
      <c r="AC223" s="275"/>
      <c r="AD223" s="273"/>
      <c r="AE223" s="275"/>
      <c r="AF223" s="274"/>
      <c r="AG223" s="273"/>
      <c r="AH223" s="274"/>
      <c r="AI223" s="273"/>
      <c r="AJ223" s="273"/>
      <c r="AK223" s="273"/>
      <c r="AL223" s="273"/>
      <c r="AM223" s="273"/>
    </row>
    <row r="224" spans="1:39" s="269" customFormat="1" ht="13.5" customHeight="1">
      <c r="A224" s="19"/>
      <c r="B224" s="37" t="s">
        <v>12</v>
      </c>
      <c r="C224" s="195" t="s">
        <v>219</v>
      </c>
      <c r="D224" s="195"/>
      <c r="E224" s="195"/>
      <c r="F224" s="195"/>
      <c r="G224" s="195"/>
      <c r="H224" s="195"/>
      <c r="I224" s="196"/>
      <c r="J224" s="196"/>
      <c r="K224" s="196"/>
      <c r="L224" s="196"/>
      <c r="M224" s="197"/>
      <c r="N224" s="197"/>
      <c r="O224" s="38"/>
      <c r="P224" s="38"/>
      <c r="Q224" s="195" t="s">
        <v>29</v>
      </c>
      <c r="R224" s="195"/>
      <c r="S224" s="195"/>
      <c r="T224" s="195"/>
      <c r="U224" s="195"/>
      <c r="V224" s="195"/>
      <c r="W224" s="196"/>
      <c r="X224" s="196"/>
      <c r="Y224" s="196"/>
      <c r="Z224" s="39"/>
      <c r="AA224" s="272"/>
      <c r="AC224" s="275"/>
      <c r="AD224" s="273"/>
      <c r="AE224" s="275"/>
      <c r="AF224" s="274"/>
      <c r="AG224" s="273"/>
      <c r="AH224" s="274"/>
      <c r="AI224" s="273"/>
      <c r="AJ224" s="273"/>
      <c r="AK224" s="273"/>
      <c r="AL224" s="273"/>
      <c r="AM224" s="273"/>
    </row>
    <row r="225" spans="1:39" s="269" customFormat="1" ht="13.5" customHeight="1">
      <c r="A225" s="19"/>
      <c r="B225" s="37"/>
      <c r="C225" s="40"/>
      <c r="D225" s="40"/>
      <c r="E225" s="40"/>
      <c r="F225" s="40"/>
      <c r="G225" s="40"/>
      <c r="H225" s="40"/>
      <c r="I225" s="35"/>
      <c r="J225" s="35"/>
      <c r="K225" s="35"/>
      <c r="L225" s="35"/>
      <c r="M225" s="41"/>
      <c r="N225" s="41"/>
      <c r="O225" s="38"/>
      <c r="P225" s="38"/>
      <c r="Q225" s="40"/>
      <c r="R225" s="40"/>
      <c r="S225" s="40"/>
      <c r="T225" s="40"/>
      <c r="U225" s="40"/>
      <c r="V225" s="40"/>
      <c r="W225" s="36"/>
      <c r="X225" s="36"/>
      <c r="Y225" s="36"/>
      <c r="Z225" s="39"/>
      <c r="AA225" s="272"/>
      <c r="AC225" s="275"/>
      <c r="AD225" s="273"/>
      <c r="AE225" s="275"/>
      <c r="AF225" s="274"/>
      <c r="AG225" s="273"/>
      <c r="AH225" s="274"/>
      <c r="AI225" s="273"/>
      <c r="AJ225" s="273"/>
      <c r="AK225" s="273"/>
      <c r="AL225" s="273"/>
      <c r="AM225" s="273"/>
    </row>
    <row r="226" spans="1:39" s="269" customFormat="1" ht="13.5" customHeight="1">
      <c r="A226" s="19"/>
      <c r="B226" s="37"/>
      <c r="C226" s="40"/>
      <c r="D226" s="40"/>
      <c r="E226" s="40"/>
      <c r="F226" s="40"/>
      <c r="G226" s="40"/>
      <c r="H226" s="40"/>
      <c r="I226" s="35"/>
      <c r="J226" s="35"/>
      <c r="K226" s="35"/>
      <c r="L226" s="35"/>
      <c r="M226" s="41"/>
      <c r="N226" s="41"/>
      <c r="O226" s="38"/>
      <c r="P226" s="38"/>
      <c r="Q226" s="40"/>
      <c r="R226" s="40"/>
      <c r="S226" s="40"/>
      <c r="T226" s="40"/>
      <c r="U226" s="40"/>
      <c r="V226" s="40"/>
      <c r="W226" s="36"/>
      <c r="X226" s="36"/>
      <c r="Y226" s="36"/>
      <c r="Z226" s="39"/>
      <c r="AA226" s="272"/>
      <c r="AC226" s="275"/>
      <c r="AD226" s="273"/>
      <c r="AE226" s="275"/>
      <c r="AF226" s="274"/>
      <c r="AG226" s="273"/>
      <c r="AH226" s="274"/>
      <c r="AI226" s="273"/>
      <c r="AJ226" s="273"/>
      <c r="AK226" s="273"/>
      <c r="AL226" s="273"/>
      <c r="AM226" s="273"/>
    </row>
    <row r="227" spans="1:39" s="269" customFormat="1" ht="13.5" customHeight="1">
      <c r="A227" s="23"/>
      <c r="B227" s="24"/>
      <c r="C227" s="25"/>
      <c r="D227" s="25"/>
      <c r="E227" s="25"/>
      <c r="F227" s="25"/>
      <c r="G227" s="25"/>
      <c r="H227" s="25"/>
      <c r="I227" s="25"/>
      <c r="J227" s="25"/>
      <c r="K227" s="25"/>
      <c r="L227" s="25"/>
      <c r="M227" s="25"/>
      <c r="N227" s="25"/>
      <c r="O227" s="25"/>
      <c r="P227" s="25"/>
      <c r="Q227" s="25"/>
      <c r="R227" s="25"/>
      <c r="S227" s="25"/>
      <c r="T227" s="25"/>
      <c r="U227" s="25"/>
      <c r="V227" s="25"/>
      <c r="W227" s="22"/>
      <c r="X227" s="22"/>
      <c r="Y227" s="22"/>
      <c r="Z227" s="22"/>
      <c r="AA227" s="272"/>
      <c r="AC227" s="275"/>
      <c r="AD227" s="273"/>
      <c r="AE227" s="275"/>
      <c r="AF227" s="274"/>
      <c r="AG227" s="273"/>
      <c r="AH227" s="274"/>
      <c r="AI227" s="273"/>
      <c r="AJ227" s="273"/>
      <c r="AK227" s="273"/>
      <c r="AL227" s="273"/>
      <c r="AM227" s="273"/>
    </row>
  </sheetData>
  <sheetProtection formatCells="0" formatColumns="0" formatRows="0" insertColumns="0" insertRows="0" deleteColumns="0" deleteRows="0"/>
  <mergeCells count="850">
    <mergeCell ref="M47:N47"/>
    <mergeCell ref="I48:L48"/>
    <mergeCell ref="M48:N48"/>
    <mergeCell ref="W224:Y224"/>
    <mergeCell ref="C224:H224"/>
    <mergeCell ref="I224:L224"/>
    <mergeCell ref="M224:N224"/>
    <mergeCell ref="Q224:V224"/>
    <mergeCell ref="W222:Y222"/>
    <mergeCell ref="C223:H223"/>
    <mergeCell ref="I223:L223"/>
    <mergeCell ref="M223:N223"/>
    <mergeCell ref="Q223:V223"/>
    <mergeCell ref="W223:Y223"/>
    <mergeCell ref="C222:H222"/>
    <mergeCell ref="I222:L222"/>
    <mergeCell ref="M222:N222"/>
    <mergeCell ref="Q222:V222"/>
    <mergeCell ref="R220:V220"/>
    <mergeCell ref="W220:X221"/>
    <mergeCell ref="Y220:Y221"/>
    <mergeCell ref="Z220:Z221"/>
    <mergeCell ref="R221:V221"/>
    <mergeCell ref="A220:A221"/>
    <mergeCell ref="C220:G220"/>
    <mergeCell ref="H220:L220"/>
    <mergeCell ref="M220:Q220"/>
    <mergeCell ref="R218:V218"/>
    <mergeCell ref="W218:X219"/>
    <mergeCell ref="Y218:Y219"/>
    <mergeCell ref="Z218:Z219"/>
    <mergeCell ref="A218:A219"/>
    <mergeCell ref="C218:G218"/>
    <mergeCell ref="H218:L218"/>
    <mergeCell ref="M218:Q218"/>
    <mergeCell ref="M219:Q219"/>
    <mergeCell ref="Z214:Z215"/>
    <mergeCell ref="A216:A217"/>
    <mergeCell ref="C216:G216"/>
    <mergeCell ref="H216:L216"/>
    <mergeCell ref="M216:Q216"/>
    <mergeCell ref="H217:L217"/>
    <mergeCell ref="R216:V216"/>
    <mergeCell ref="W216:X217"/>
    <mergeCell ref="Y216:Y217"/>
    <mergeCell ref="Z216:Z217"/>
    <mergeCell ref="R214:V214"/>
    <mergeCell ref="C213:G213"/>
    <mergeCell ref="W214:X215"/>
    <mergeCell ref="Y214:Y215"/>
    <mergeCell ref="H213:L213"/>
    <mergeCell ref="M213:Q213"/>
    <mergeCell ref="R213:V213"/>
    <mergeCell ref="W213:X213"/>
    <mergeCell ref="A214:A215"/>
    <mergeCell ref="C214:G214"/>
    <mergeCell ref="H214:L214"/>
    <mergeCell ref="M214:Q214"/>
    <mergeCell ref="C215:G215"/>
    <mergeCell ref="W208:Y208"/>
    <mergeCell ref="I208:L208"/>
    <mergeCell ref="M208:N208"/>
    <mergeCell ref="Q208:V208"/>
    <mergeCell ref="C208:H208"/>
    <mergeCell ref="Z204:Z205"/>
    <mergeCell ref="R205:V205"/>
    <mergeCell ref="W206:Y206"/>
    <mergeCell ref="C207:H207"/>
    <mergeCell ref="I207:L207"/>
    <mergeCell ref="M207:N207"/>
    <mergeCell ref="Q207:V207"/>
    <mergeCell ref="W207:Y207"/>
    <mergeCell ref="C206:H206"/>
    <mergeCell ref="I206:L206"/>
    <mergeCell ref="Z202:Z203"/>
    <mergeCell ref="M203:Q203"/>
    <mergeCell ref="R204:V204"/>
    <mergeCell ref="W204:X205"/>
    <mergeCell ref="M202:Q202"/>
    <mergeCell ref="R202:V202"/>
    <mergeCell ref="M204:Q204"/>
    <mergeCell ref="W202:X203"/>
    <mergeCell ref="Y202:Y203"/>
    <mergeCell ref="Y204:Y205"/>
    <mergeCell ref="M206:N206"/>
    <mergeCell ref="Q206:V206"/>
    <mergeCell ref="A202:A203"/>
    <mergeCell ref="C202:G202"/>
    <mergeCell ref="H202:L202"/>
    <mergeCell ref="A204:A205"/>
    <mergeCell ref="C204:G204"/>
    <mergeCell ref="H204:L204"/>
    <mergeCell ref="R200:V200"/>
    <mergeCell ref="W200:X201"/>
    <mergeCell ref="Y200:Y201"/>
    <mergeCell ref="Z200:Z201"/>
    <mergeCell ref="A200:A201"/>
    <mergeCell ref="C200:G200"/>
    <mergeCell ref="H200:L200"/>
    <mergeCell ref="M200:Q200"/>
    <mergeCell ref="H201:L201"/>
    <mergeCell ref="M197:Q197"/>
    <mergeCell ref="R197:V197"/>
    <mergeCell ref="Z198:Z199"/>
    <mergeCell ref="C199:G199"/>
    <mergeCell ref="W197:X197"/>
    <mergeCell ref="Y198:Y199"/>
    <mergeCell ref="R198:V198"/>
    <mergeCell ref="W198:X199"/>
    <mergeCell ref="C197:G197"/>
    <mergeCell ref="H197:L197"/>
    <mergeCell ref="A198:A199"/>
    <mergeCell ref="C198:G198"/>
    <mergeCell ref="H198:L198"/>
    <mergeCell ref="M198:Q198"/>
    <mergeCell ref="W192:Y192"/>
    <mergeCell ref="A193:Z193"/>
    <mergeCell ref="W194:Z194"/>
    <mergeCell ref="Y195:Z195"/>
    <mergeCell ref="C192:H192"/>
    <mergeCell ref="I192:L192"/>
    <mergeCell ref="M192:N192"/>
    <mergeCell ref="Q192:V192"/>
    <mergeCell ref="W190:Y190"/>
    <mergeCell ref="C191:H191"/>
    <mergeCell ref="I191:L191"/>
    <mergeCell ref="M191:N191"/>
    <mergeCell ref="Q191:V191"/>
    <mergeCell ref="W191:Y191"/>
    <mergeCell ref="C190:H190"/>
    <mergeCell ref="I190:L190"/>
    <mergeCell ref="M190:N190"/>
    <mergeCell ref="Q190:V190"/>
    <mergeCell ref="Z186:Z187"/>
    <mergeCell ref="A188:A189"/>
    <mergeCell ref="C188:G188"/>
    <mergeCell ref="H188:L188"/>
    <mergeCell ref="M188:Q188"/>
    <mergeCell ref="R188:V188"/>
    <mergeCell ref="W188:X189"/>
    <mergeCell ref="Y188:Y189"/>
    <mergeCell ref="Z188:Z189"/>
    <mergeCell ref="R189:V189"/>
    <mergeCell ref="Y184:Y185"/>
    <mergeCell ref="Z184:Z185"/>
    <mergeCell ref="A186:A187"/>
    <mergeCell ref="C186:G186"/>
    <mergeCell ref="H186:L186"/>
    <mergeCell ref="M186:Q186"/>
    <mergeCell ref="M187:Q187"/>
    <mergeCell ref="R186:V186"/>
    <mergeCell ref="W186:X187"/>
    <mergeCell ref="Y186:Y187"/>
    <mergeCell ref="W182:X183"/>
    <mergeCell ref="Y182:Y183"/>
    <mergeCell ref="Z182:Z183"/>
    <mergeCell ref="A184:A185"/>
    <mergeCell ref="C184:G184"/>
    <mergeCell ref="H184:L184"/>
    <mergeCell ref="M184:Q184"/>
    <mergeCell ref="H185:L185"/>
    <mergeCell ref="R184:V184"/>
    <mergeCell ref="W184:X185"/>
    <mergeCell ref="A182:A183"/>
    <mergeCell ref="C182:G182"/>
    <mergeCell ref="H182:L182"/>
    <mergeCell ref="M182:Q182"/>
    <mergeCell ref="C183:G183"/>
    <mergeCell ref="R182:V182"/>
    <mergeCell ref="W176:Y176"/>
    <mergeCell ref="C181:G181"/>
    <mergeCell ref="H181:L181"/>
    <mergeCell ref="M181:Q181"/>
    <mergeCell ref="R181:V181"/>
    <mergeCell ref="W181:X181"/>
    <mergeCell ref="C176:H176"/>
    <mergeCell ref="I176:L176"/>
    <mergeCell ref="M176:N176"/>
    <mergeCell ref="Q176:V176"/>
    <mergeCell ref="W174:Y174"/>
    <mergeCell ref="C175:H175"/>
    <mergeCell ref="I175:L175"/>
    <mergeCell ref="M175:N175"/>
    <mergeCell ref="Q175:V175"/>
    <mergeCell ref="W175:Y175"/>
    <mergeCell ref="C174:H174"/>
    <mergeCell ref="I174:L174"/>
    <mergeCell ref="M174:N174"/>
    <mergeCell ref="Q174:V174"/>
    <mergeCell ref="Z170:Z171"/>
    <mergeCell ref="A172:A173"/>
    <mergeCell ref="C172:G172"/>
    <mergeCell ref="H172:L172"/>
    <mergeCell ref="M172:Q172"/>
    <mergeCell ref="R172:V172"/>
    <mergeCell ref="W172:X173"/>
    <mergeCell ref="Y172:Y173"/>
    <mergeCell ref="Z172:Z173"/>
    <mergeCell ref="A170:A171"/>
    <mergeCell ref="C170:G170"/>
    <mergeCell ref="H170:L170"/>
    <mergeCell ref="M170:Q170"/>
    <mergeCell ref="M171:Q171"/>
    <mergeCell ref="W166:X167"/>
    <mergeCell ref="Y166:Y167"/>
    <mergeCell ref="H168:L168"/>
    <mergeCell ref="M168:Q168"/>
    <mergeCell ref="H169:L169"/>
    <mergeCell ref="Z166:Z167"/>
    <mergeCell ref="R173:V173"/>
    <mergeCell ref="Y168:Y169"/>
    <mergeCell ref="Z168:Z169"/>
    <mergeCell ref="R170:V170"/>
    <mergeCell ref="W170:X171"/>
    <mergeCell ref="R166:V166"/>
    <mergeCell ref="Y170:Y171"/>
    <mergeCell ref="R168:V168"/>
    <mergeCell ref="W168:X169"/>
    <mergeCell ref="A166:A167"/>
    <mergeCell ref="C166:G166"/>
    <mergeCell ref="H166:L166"/>
    <mergeCell ref="M166:Q166"/>
    <mergeCell ref="C167:G167"/>
    <mergeCell ref="A168:A169"/>
    <mergeCell ref="C168:G168"/>
    <mergeCell ref="W160:Y160"/>
    <mergeCell ref="C165:G165"/>
    <mergeCell ref="H165:L165"/>
    <mergeCell ref="M165:Q165"/>
    <mergeCell ref="R165:V165"/>
    <mergeCell ref="W165:X165"/>
    <mergeCell ref="C160:H160"/>
    <mergeCell ref="I160:L160"/>
    <mergeCell ref="M160:N160"/>
    <mergeCell ref="Q160:V160"/>
    <mergeCell ref="W158:Y158"/>
    <mergeCell ref="C159:H159"/>
    <mergeCell ref="I159:L159"/>
    <mergeCell ref="M159:N159"/>
    <mergeCell ref="Q159:V159"/>
    <mergeCell ref="W159:Y159"/>
    <mergeCell ref="C158:H158"/>
    <mergeCell ref="I158:L158"/>
    <mergeCell ref="M158:N158"/>
    <mergeCell ref="Q158:V158"/>
    <mergeCell ref="Z154:Z155"/>
    <mergeCell ref="A156:A157"/>
    <mergeCell ref="C156:G156"/>
    <mergeCell ref="H156:L156"/>
    <mergeCell ref="M156:Q156"/>
    <mergeCell ref="R156:V156"/>
    <mergeCell ref="W156:X157"/>
    <mergeCell ref="Y156:Y157"/>
    <mergeCell ref="Z156:Z157"/>
    <mergeCell ref="R157:V157"/>
    <mergeCell ref="Y152:Y153"/>
    <mergeCell ref="Z152:Z153"/>
    <mergeCell ref="R154:V154"/>
    <mergeCell ref="W154:X155"/>
    <mergeCell ref="Y154:Y155"/>
    <mergeCell ref="A154:A155"/>
    <mergeCell ref="C154:G154"/>
    <mergeCell ref="H154:L154"/>
    <mergeCell ref="M154:Q154"/>
    <mergeCell ref="M155:Q155"/>
    <mergeCell ref="W150:X151"/>
    <mergeCell ref="Y150:Y151"/>
    <mergeCell ref="Z150:Z151"/>
    <mergeCell ref="A152:A153"/>
    <mergeCell ref="C152:G152"/>
    <mergeCell ref="H152:L152"/>
    <mergeCell ref="M152:Q152"/>
    <mergeCell ref="H153:L153"/>
    <mergeCell ref="R152:V152"/>
    <mergeCell ref="W152:X153"/>
    <mergeCell ref="C144:H144"/>
    <mergeCell ref="I144:L144"/>
    <mergeCell ref="M144:N144"/>
    <mergeCell ref="Q144:V144"/>
    <mergeCell ref="A150:A151"/>
    <mergeCell ref="C150:G150"/>
    <mergeCell ref="H150:L150"/>
    <mergeCell ref="M150:Q150"/>
    <mergeCell ref="C151:G151"/>
    <mergeCell ref="R150:V150"/>
    <mergeCell ref="C142:H142"/>
    <mergeCell ref="I142:L142"/>
    <mergeCell ref="M142:N142"/>
    <mergeCell ref="Q142:V142"/>
    <mergeCell ref="W144:Y144"/>
    <mergeCell ref="C149:G149"/>
    <mergeCell ref="H149:L149"/>
    <mergeCell ref="M149:Q149"/>
    <mergeCell ref="R149:V149"/>
    <mergeCell ref="W149:X149"/>
    <mergeCell ref="Y140:Y141"/>
    <mergeCell ref="Z140:Z141"/>
    <mergeCell ref="A138:A139"/>
    <mergeCell ref="W142:Y142"/>
    <mergeCell ref="Z138:Z139"/>
    <mergeCell ref="C143:H143"/>
    <mergeCell ref="I143:L143"/>
    <mergeCell ref="M143:N143"/>
    <mergeCell ref="Q143:V143"/>
    <mergeCell ref="W143:Y143"/>
    <mergeCell ref="Z134:Z135"/>
    <mergeCell ref="Y136:Y137"/>
    <mergeCell ref="A140:A141"/>
    <mergeCell ref="C140:G140"/>
    <mergeCell ref="H140:L140"/>
    <mergeCell ref="M140:Q140"/>
    <mergeCell ref="R140:V140"/>
    <mergeCell ref="M139:Q139"/>
    <mergeCell ref="W140:X141"/>
    <mergeCell ref="R141:V141"/>
    <mergeCell ref="Y134:Y135"/>
    <mergeCell ref="H136:L136"/>
    <mergeCell ref="M136:Q136"/>
    <mergeCell ref="H137:L137"/>
    <mergeCell ref="R136:V136"/>
    <mergeCell ref="W136:X137"/>
    <mergeCell ref="C138:G138"/>
    <mergeCell ref="H138:L138"/>
    <mergeCell ref="M138:Q138"/>
    <mergeCell ref="A136:A137"/>
    <mergeCell ref="C136:G136"/>
    <mergeCell ref="W134:X135"/>
    <mergeCell ref="Z136:Z137"/>
    <mergeCell ref="R138:V138"/>
    <mergeCell ref="W138:X139"/>
    <mergeCell ref="R134:V134"/>
    <mergeCell ref="Y138:Y139"/>
    <mergeCell ref="C133:G133"/>
    <mergeCell ref="H133:L133"/>
    <mergeCell ref="M133:Q133"/>
    <mergeCell ref="R133:V133"/>
    <mergeCell ref="W133:X133"/>
    <mergeCell ref="A134:A135"/>
    <mergeCell ref="C134:G134"/>
    <mergeCell ref="H134:L134"/>
    <mergeCell ref="M134:Q134"/>
    <mergeCell ref="C135:G135"/>
    <mergeCell ref="W58:X59"/>
    <mergeCell ref="M59:Q59"/>
    <mergeCell ref="M58:Q58"/>
    <mergeCell ref="A129:Z129"/>
    <mergeCell ref="W130:Z130"/>
    <mergeCell ref="Y131:Z131"/>
    <mergeCell ref="M56:Q56"/>
    <mergeCell ref="R58:V58"/>
    <mergeCell ref="R56:V56"/>
    <mergeCell ref="R54:V54"/>
    <mergeCell ref="R53:V53"/>
    <mergeCell ref="M54:Q54"/>
    <mergeCell ref="W53:X53"/>
    <mergeCell ref="Q62:V62"/>
    <mergeCell ref="Z44:Z45"/>
    <mergeCell ref="Y44:Y45"/>
    <mergeCell ref="R42:V42"/>
    <mergeCell ref="R44:V44"/>
    <mergeCell ref="R45:V45"/>
    <mergeCell ref="W42:X43"/>
    <mergeCell ref="W44:X45"/>
    <mergeCell ref="Z58:Z59"/>
    <mergeCell ref="W54:X55"/>
    <mergeCell ref="Z54:Z55"/>
    <mergeCell ref="Z56:Z57"/>
    <mergeCell ref="Y58:Y59"/>
    <mergeCell ref="Y56:Y57"/>
    <mergeCell ref="W56:X57"/>
    <mergeCell ref="Y54:Y55"/>
    <mergeCell ref="Q64:V64"/>
    <mergeCell ref="I64:L64"/>
    <mergeCell ref="M64:N64"/>
    <mergeCell ref="A60:A61"/>
    <mergeCell ref="C60:G60"/>
    <mergeCell ref="H60:L60"/>
    <mergeCell ref="M60:Q60"/>
    <mergeCell ref="C63:H63"/>
    <mergeCell ref="I62:L62"/>
    <mergeCell ref="M62:N62"/>
    <mergeCell ref="M53:Q53"/>
    <mergeCell ref="Z60:Z61"/>
    <mergeCell ref="I63:L63"/>
    <mergeCell ref="M63:N63"/>
    <mergeCell ref="Y60:Y61"/>
    <mergeCell ref="Q63:V63"/>
    <mergeCell ref="W63:Y63"/>
    <mergeCell ref="W60:X61"/>
    <mergeCell ref="R61:V61"/>
    <mergeCell ref="W62:Y62"/>
    <mergeCell ref="H41:L41"/>
    <mergeCell ref="H54:L54"/>
    <mergeCell ref="H53:L53"/>
    <mergeCell ref="C48:H48"/>
    <mergeCell ref="C53:G53"/>
    <mergeCell ref="H44:L44"/>
    <mergeCell ref="C54:G54"/>
    <mergeCell ref="C42:G42"/>
    <mergeCell ref="I46:L46"/>
    <mergeCell ref="I47:L47"/>
    <mergeCell ref="R37:V37"/>
    <mergeCell ref="Q31:V31"/>
    <mergeCell ref="M37:Q37"/>
    <mergeCell ref="M44:Q44"/>
    <mergeCell ref="Q48:V48"/>
    <mergeCell ref="Q47:V47"/>
    <mergeCell ref="Q46:V46"/>
    <mergeCell ref="M42:Q42"/>
    <mergeCell ref="M43:Q43"/>
    <mergeCell ref="M46:N46"/>
    <mergeCell ref="M21:Q21"/>
    <mergeCell ref="R22:V22"/>
    <mergeCell ref="R21:V21"/>
    <mergeCell ref="R38:V38"/>
    <mergeCell ref="Q30:V30"/>
    <mergeCell ref="Q32:V32"/>
    <mergeCell ref="M38:Q38"/>
    <mergeCell ref="M30:N30"/>
    <mergeCell ref="M31:N31"/>
    <mergeCell ref="M32:N32"/>
    <mergeCell ref="Y22:Y23"/>
    <mergeCell ref="W21:X21"/>
    <mergeCell ref="W24:X25"/>
    <mergeCell ref="A22:A23"/>
    <mergeCell ref="H22:L22"/>
    <mergeCell ref="I15:L15"/>
    <mergeCell ref="M22:Q22"/>
    <mergeCell ref="I16:L16"/>
    <mergeCell ref="Q15:V15"/>
    <mergeCell ref="Q16:V16"/>
    <mergeCell ref="Z42:Z43"/>
    <mergeCell ref="Y40:Y41"/>
    <mergeCell ref="W38:X39"/>
    <mergeCell ref="W40:X41"/>
    <mergeCell ref="W37:X37"/>
    <mergeCell ref="W15:Y15"/>
    <mergeCell ref="W16:Y16"/>
    <mergeCell ref="W28:X29"/>
    <mergeCell ref="Y28:Y29"/>
    <mergeCell ref="W22:X23"/>
    <mergeCell ref="AS53:AT53"/>
    <mergeCell ref="AS48:AT48"/>
    <mergeCell ref="AS51:AT51"/>
    <mergeCell ref="AS52:AT52"/>
    <mergeCell ref="AS37:AT37"/>
    <mergeCell ref="AS38:AT38"/>
    <mergeCell ref="AS46:AT46"/>
    <mergeCell ref="AS59:AT59"/>
    <mergeCell ref="AS55:AT55"/>
    <mergeCell ref="AS56:AT56"/>
    <mergeCell ref="AS57:AT57"/>
    <mergeCell ref="AS58:AT58"/>
    <mergeCell ref="AS39:AT39"/>
    <mergeCell ref="AS47:AT47"/>
    <mergeCell ref="AS54:AT54"/>
    <mergeCell ref="AS44:AT44"/>
    <mergeCell ref="AS45:AT45"/>
    <mergeCell ref="AS32:AT32"/>
    <mergeCell ref="AS40:AT40"/>
    <mergeCell ref="AS41:AT41"/>
    <mergeCell ref="AS42:AT42"/>
    <mergeCell ref="AS43:AT43"/>
    <mergeCell ref="AS36:AT36"/>
    <mergeCell ref="AS35:AT35"/>
    <mergeCell ref="AS8:AT8"/>
    <mergeCell ref="AS9:AT9"/>
    <mergeCell ref="AS10:AT10"/>
    <mergeCell ref="AS11:AT11"/>
    <mergeCell ref="AS12:AT12"/>
    <mergeCell ref="AS13:AT13"/>
    <mergeCell ref="AS14:AT14"/>
    <mergeCell ref="AS15:AT15"/>
    <mergeCell ref="A40:A41"/>
    <mergeCell ref="A38:A39"/>
    <mergeCell ref="Y24:Y25"/>
    <mergeCell ref="Y38:Y39"/>
    <mergeCell ref="A26:A27"/>
    <mergeCell ref="A24:A25"/>
    <mergeCell ref="R29:V29"/>
    <mergeCell ref="AS31:AT31"/>
    <mergeCell ref="H28:L28"/>
    <mergeCell ref="R28:V28"/>
    <mergeCell ref="M26:Q26"/>
    <mergeCell ref="I30:L30"/>
    <mergeCell ref="I31:L31"/>
    <mergeCell ref="I32:L32"/>
    <mergeCell ref="C30:H30"/>
    <mergeCell ref="R26:V26"/>
    <mergeCell ref="M28:Q28"/>
    <mergeCell ref="C26:G26"/>
    <mergeCell ref="A58:A59"/>
    <mergeCell ref="A54:A55"/>
    <mergeCell ref="A56:A57"/>
    <mergeCell ref="A42:A43"/>
    <mergeCell ref="A44:A45"/>
    <mergeCell ref="AS22:AT22"/>
    <mergeCell ref="Z24:Z25"/>
    <mergeCell ref="AS23:AT23"/>
    <mergeCell ref="AS24:AT24"/>
    <mergeCell ref="AS25:AT25"/>
    <mergeCell ref="AS28:AT28"/>
    <mergeCell ref="AS29:AT29"/>
    <mergeCell ref="AS30:AT30"/>
    <mergeCell ref="C16:H16"/>
    <mergeCell ref="R24:V24"/>
    <mergeCell ref="C23:G23"/>
    <mergeCell ref="M24:Q24"/>
    <mergeCell ref="C24:G24"/>
    <mergeCell ref="AS26:AT26"/>
    <mergeCell ref="W26:X27"/>
    <mergeCell ref="AS16:AT16"/>
    <mergeCell ref="AS19:AT19"/>
    <mergeCell ref="AS20:AT20"/>
    <mergeCell ref="AS21:AT21"/>
    <mergeCell ref="Z22:Z23"/>
    <mergeCell ref="AD20:AE20"/>
    <mergeCell ref="AS27:AT27"/>
    <mergeCell ref="C5:G5"/>
    <mergeCell ref="C6:G6"/>
    <mergeCell ref="H5:L5"/>
    <mergeCell ref="H6:L6"/>
    <mergeCell ref="M5:Q5"/>
    <mergeCell ref="M8:Q8"/>
    <mergeCell ref="Y12:Y13"/>
    <mergeCell ref="R8:V8"/>
    <mergeCell ref="R10:V10"/>
    <mergeCell ref="M6:Q6"/>
    <mergeCell ref="C7:G7"/>
    <mergeCell ref="H8:L8"/>
    <mergeCell ref="H9:L9"/>
    <mergeCell ref="R12:V12"/>
    <mergeCell ref="C8:G8"/>
    <mergeCell ref="H10:L10"/>
    <mergeCell ref="C10:G10"/>
    <mergeCell ref="M10:Q10"/>
    <mergeCell ref="M11:Q11"/>
    <mergeCell ref="W12:X13"/>
    <mergeCell ref="R5:V5"/>
    <mergeCell ref="W14:Y14"/>
    <mergeCell ref="Y10:Y11"/>
    <mergeCell ref="R13:V13"/>
    <mergeCell ref="Z6:Z7"/>
    <mergeCell ref="Y6:Y7"/>
    <mergeCell ref="W6:X7"/>
    <mergeCell ref="H25:L25"/>
    <mergeCell ref="Y3:Z3"/>
    <mergeCell ref="W5:X5"/>
    <mergeCell ref="Z8:Z9"/>
    <mergeCell ref="Z12:Z13"/>
    <mergeCell ref="Y8:Y9"/>
    <mergeCell ref="R6:V6"/>
    <mergeCell ref="W8:X9"/>
    <mergeCell ref="W10:X11"/>
    <mergeCell ref="Z10:Z11"/>
    <mergeCell ref="H56:L56"/>
    <mergeCell ref="C32:H32"/>
    <mergeCell ref="C47:H47"/>
    <mergeCell ref="C38:G38"/>
    <mergeCell ref="M12:Q12"/>
    <mergeCell ref="M15:N15"/>
    <mergeCell ref="M16:N16"/>
    <mergeCell ref="H38:L38"/>
    <mergeCell ref="C28:G28"/>
    <mergeCell ref="H21:L21"/>
    <mergeCell ref="C40:G40"/>
    <mergeCell ref="C31:H31"/>
    <mergeCell ref="A8:A9"/>
    <mergeCell ref="C12:G12"/>
    <mergeCell ref="C21:G21"/>
    <mergeCell ref="C22:G22"/>
    <mergeCell ref="H26:L26"/>
    <mergeCell ref="A28:A29"/>
    <mergeCell ref="H24:L24"/>
    <mergeCell ref="C37:G37"/>
    <mergeCell ref="AD52:AE52"/>
    <mergeCell ref="AD36:AE36"/>
    <mergeCell ref="M27:Q27"/>
    <mergeCell ref="M40:Q40"/>
    <mergeCell ref="Z28:Z29"/>
    <mergeCell ref="Z40:Z41"/>
    <mergeCell ref="Y26:Y27"/>
    <mergeCell ref="Y42:Y43"/>
    <mergeCell ref="Z38:Z39"/>
    <mergeCell ref="Z26:Z27"/>
    <mergeCell ref="A1:Z1"/>
    <mergeCell ref="AD4:AE4"/>
    <mergeCell ref="I14:L14"/>
    <mergeCell ref="W2:Z2"/>
    <mergeCell ref="C14:H14"/>
    <mergeCell ref="M14:N14"/>
    <mergeCell ref="A6:A7"/>
    <mergeCell ref="A10:A11"/>
    <mergeCell ref="A12:A13"/>
    <mergeCell ref="H12:L12"/>
    <mergeCell ref="C15:H15"/>
    <mergeCell ref="Q14:V14"/>
    <mergeCell ref="H42:L42"/>
    <mergeCell ref="C46:H46"/>
    <mergeCell ref="A65:Z65"/>
    <mergeCell ref="R40:V40"/>
    <mergeCell ref="H40:L40"/>
    <mergeCell ref="C44:G44"/>
    <mergeCell ref="C39:G39"/>
    <mergeCell ref="H37:L37"/>
    <mergeCell ref="W66:Z66"/>
    <mergeCell ref="C55:G55"/>
    <mergeCell ref="C62:H62"/>
    <mergeCell ref="C58:G58"/>
    <mergeCell ref="H58:L58"/>
    <mergeCell ref="H57:L57"/>
    <mergeCell ref="C64:H64"/>
    <mergeCell ref="R60:V60"/>
    <mergeCell ref="W64:Y64"/>
    <mergeCell ref="C56:G56"/>
    <mergeCell ref="Y67:Z67"/>
    <mergeCell ref="C69:G69"/>
    <mergeCell ref="H69:L69"/>
    <mergeCell ref="M69:Q69"/>
    <mergeCell ref="R69:V69"/>
    <mergeCell ref="W69:X69"/>
    <mergeCell ref="R70:V70"/>
    <mergeCell ref="W70:X71"/>
    <mergeCell ref="Y70:Y71"/>
    <mergeCell ref="Z70:Z71"/>
    <mergeCell ref="A70:A71"/>
    <mergeCell ref="C70:G70"/>
    <mergeCell ref="H70:L70"/>
    <mergeCell ref="M70:Q70"/>
    <mergeCell ref="C71:G71"/>
    <mergeCell ref="R72:V72"/>
    <mergeCell ref="W72:X73"/>
    <mergeCell ref="Y72:Y73"/>
    <mergeCell ref="Z72:Z73"/>
    <mergeCell ref="A72:A73"/>
    <mergeCell ref="C72:G72"/>
    <mergeCell ref="H72:L72"/>
    <mergeCell ref="M72:Q72"/>
    <mergeCell ref="H73:L73"/>
    <mergeCell ref="R74:V74"/>
    <mergeCell ref="W74:X75"/>
    <mergeCell ref="Y74:Y75"/>
    <mergeCell ref="Z74:Z75"/>
    <mergeCell ref="A74:A75"/>
    <mergeCell ref="C74:G74"/>
    <mergeCell ref="H74:L74"/>
    <mergeCell ref="M74:Q74"/>
    <mergeCell ref="M75:Q75"/>
    <mergeCell ref="R76:V76"/>
    <mergeCell ref="W76:X77"/>
    <mergeCell ref="Y76:Y77"/>
    <mergeCell ref="Z76:Z77"/>
    <mergeCell ref="R77:V77"/>
    <mergeCell ref="A76:A77"/>
    <mergeCell ref="C76:G76"/>
    <mergeCell ref="H76:L76"/>
    <mergeCell ref="M76:Q76"/>
    <mergeCell ref="W78:Y78"/>
    <mergeCell ref="C79:H79"/>
    <mergeCell ref="I79:L79"/>
    <mergeCell ref="M79:N79"/>
    <mergeCell ref="Q79:V79"/>
    <mergeCell ref="W79:Y79"/>
    <mergeCell ref="C78:H78"/>
    <mergeCell ref="I78:L78"/>
    <mergeCell ref="M78:N78"/>
    <mergeCell ref="Q78:V78"/>
    <mergeCell ref="W80:Y80"/>
    <mergeCell ref="C85:G85"/>
    <mergeCell ref="H85:L85"/>
    <mergeCell ref="M85:Q85"/>
    <mergeCell ref="R85:V85"/>
    <mergeCell ref="W85:X85"/>
    <mergeCell ref="C80:H80"/>
    <mergeCell ref="I80:L80"/>
    <mergeCell ref="M80:N80"/>
    <mergeCell ref="Q80:V80"/>
    <mergeCell ref="R86:V86"/>
    <mergeCell ref="W86:X87"/>
    <mergeCell ref="Y86:Y87"/>
    <mergeCell ref="Z86:Z87"/>
    <mergeCell ref="A86:A87"/>
    <mergeCell ref="C86:G86"/>
    <mergeCell ref="H86:L86"/>
    <mergeCell ref="M86:Q86"/>
    <mergeCell ref="C87:G87"/>
    <mergeCell ref="R88:V88"/>
    <mergeCell ref="W88:X89"/>
    <mergeCell ref="Y88:Y89"/>
    <mergeCell ref="Z88:Z89"/>
    <mergeCell ref="A88:A89"/>
    <mergeCell ref="C88:G88"/>
    <mergeCell ref="H88:L88"/>
    <mergeCell ref="M88:Q88"/>
    <mergeCell ref="H89:L89"/>
    <mergeCell ref="R90:V90"/>
    <mergeCell ref="W90:X91"/>
    <mergeCell ref="Y90:Y91"/>
    <mergeCell ref="Z90:Z91"/>
    <mergeCell ref="A90:A91"/>
    <mergeCell ref="C90:G90"/>
    <mergeCell ref="H90:L90"/>
    <mergeCell ref="M90:Q90"/>
    <mergeCell ref="M91:Q91"/>
    <mergeCell ref="R92:V92"/>
    <mergeCell ref="W92:X93"/>
    <mergeCell ref="Y92:Y93"/>
    <mergeCell ref="Z92:Z93"/>
    <mergeCell ref="R93:V93"/>
    <mergeCell ref="A92:A93"/>
    <mergeCell ref="C92:G92"/>
    <mergeCell ref="H92:L92"/>
    <mergeCell ref="M92:Q92"/>
    <mergeCell ref="W94:Y94"/>
    <mergeCell ref="C95:H95"/>
    <mergeCell ref="I95:L95"/>
    <mergeCell ref="M95:N95"/>
    <mergeCell ref="Q95:V95"/>
    <mergeCell ref="W95:Y95"/>
    <mergeCell ref="C94:H94"/>
    <mergeCell ref="I94:L94"/>
    <mergeCell ref="M94:N94"/>
    <mergeCell ref="Q94:V94"/>
    <mergeCell ref="W96:Y96"/>
    <mergeCell ref="C101:G101"/>
    <mergeCell ref="H101:L101"/>
    <mergeCell ref="M101:Q101"/>
    <mergeCell ref="R101:V101"/>
    <mergeCell ref="W101:X101"/>
    <mergeCell ref="C96:H96"/>
    <mergeCell ref="I96:L96"/>
    <mergeCell ref="M96:N96"/>
    <mergeCell ref="Q96:V96"/>
    <mergeCell ref="R102:V102"/>
    <mergeCell ref="W102:X103"/>
    <mergeCell ref="Y102:Y103"/>
    <mergeCell ref="Z102:Z103"/>
    <mergeCell ref="A102:A103"/>
    <mergeCell ref="C102:G102"/>
    <mergeCell ref="H102:L102"/>
    <mergeCell ref="M102:Q102"/>
    <mergeCell ref="C103:G103"/>
    <mergeCell ref="R104:V104"/>
    <mergeCell ref="W104:X105"/>
    <mergeCell ref="Y104:Y105"/>
    <mergeCell ref="Z104:Z105"/>
    <mergeCell ref="A104:A105"/>
    <mergeCell ref="C104:G104"/>
    <mergeCell ref="H104:L104"/>
    <mergeCell ref="M104:Q104"/>
    <mergeCell ref="H105:L105"/>
    <mergeCell ref="R106:V106"/>
    <mergeCell ref="W106:X107"/>
    <mergeCell ref="Y106:Y107"/>
    <mergeCell ref="Z106:Z107"/>
    <mergeCell ref="A106:A107"/>
    <mergeCell ref="C106:G106"/>
    <mergeCell ref="H106:L106"/>
    <mergeCell ref="M106:Q106"/>
    <mergeCell ref="M107:Q107"/>
    <mergeCell ref="R108:V108"/>
    <mergeCell ref="W108:X109"/>
    <mergeCell ref="Y108:Y109"/>
    <mergeCell ref="Z108:Z109"/>
    <mergeCell ref="R109:V109"/>
    <mergeCell ref="A108:A109"/>
    <mergeCell ref="C108:G108"/>
    <mergeCell ref="H108:L108"/>
    <mergeCell ref="M108:Q108"/>
    <mergeCell ref="W110:Y110"/>
    <mergeCell ref="C111:H111"/>
    <mergeCell ref="I111:L111"/>
    <mergeCell ref="M111:N111"/>
    <mergeCell ref="Q111:V111"/>
    <mergeCell ref="W111:Y111"/>
    <mergeCell ref="C110:H110"/>
    <mergeCell ref="I110:L110"/>
    <mergeCell ref="M110:N110"/>
    <mergeCell ref="Q110:V110"/>
    <mergeCell ref="C117:G117"/>
    <mergeCell ref="H117:L117"/>
    <mergeCell ref="M117:Q117"/>
    <mergeCell ref="R117:V117"/>
    <mergeCell ref="W117:X117"/>
    <mergeCell ref="C112:H112"/>
    <mergeCell ref="I112:L112"/>
    <mergeCell ref="M112:N112"/>
    <mergeCell ref="Q112:V112"/>
    <mergeCell ref="R118:V118"/>
    <mergeCell ref="W118:X119"/>
    <mergeCell ref="Y118:Y119"/>
    <mergeCell ref="Z118:Z119"/>
    <mergeCell ref="A118:A119"/>
    <mergeCell ref="C118:G118"/>
    <mergeCell ref="H118:L118"/>
    <mergeCell ref="M118:Q118"/>
    <mergeCell ref="C119:G119"/>
    <mergeCell ref="R120:V120"/>
    <mergeCell ref="W120:X121"/>
    <mergeCell ref="Y120:Y121"/>
    <mergeCell ref="Z120:Z121"/>
    <mergeCell ref="A120:A121"/>
    <mergeCell ref="C120:G120"/>
    <mergeCell ref="H120:L120"/>
    <mergeCell ref="M120:Q120"/>
    <mergeCell ref="H121:L121"/>
    <mergeCell ref="A122:A123"/>
    <mergeCell ref="C122:G122"/>
    <mergeCell ref="H122:L122"/>
    <mergeCell ref="M122:Q122"/>
    <mergeCell ref="M123:Q123"/>
    <mergeCell ref="R122:V122"/>
    <mergeCell ref="A124:A125"/>
    <mergeCell ref="C124:G124"/>
    <mergeCell ref="H124:L124"/>
    <mergeCell ref="M124:Q124"/>
    <mergeCell ref="W124:X125"/>
    <mergeCell ref="Y124:Y125"/>
    <mergeCell ref="R124:V124"/>
    <mergeCell ref="Z124:Z125"/>
    <mergeCell ref="R125:V125"/>
    <mergeCell ref="C126:H126"/>
    <mergeCell ref="I126:L126"/>
    <mergeCell ref="M126:N126"/>
    <mergeCell ref="Q126:V126"/>
    <mergeCell ref="C127:H127"/>
    <mergeCell ref="I127:L127"/>
    <mergeCell ref="M127:N127"/>
    <mergeCell ref="Q127:V127"/>
    <mergeCell ref="W128:Y128"/>
    <mergeCell ref="C128:H128"/>
    <mergeCell ref="I128:L128"/>
    <mergeCell ref="M128:N128"/>
    <mergeCell ref="Q128:V128"/>
    <mergeCell ref="AD68:AE68"/>
    <mergeCell ref="AD84:AE84"/>
    <mergeCell ref="AD100:AE100"/>
    <mergeCell ref="AD116:AE116"/>
    <mergeCell ref="W126:Y126"/>
    <mergeCell ref="W127:Y127"/>
    <mergeCell ref="Y122:Y123"/>
    <mergeCell ref="Z122:Z123"/>
    <mergeCell ref="W122:X123"/>
    <mergeCell ref="W112:Y112"/>
    <mergeCell ref="AD196:AE196"/>
    <mergeCell ref="AD212:AE212"/>
    <mergeCell ref="AD132:AE132"/>
    <mergeCell ref="AD148:AE148"/>
    <mergeCell ref="AD164:AE164"/>
    <mergeCell ref="AD180:AE180"/>
  </mergeCells>
  <conditionalFormatting sqref="Z6:Z13 Z22:Z29 Z38:Z45 Z54:Z61 Z70:Z77 Z86:Z93 Z102:Z109 Z118:Z125 Z134:Z141 Z150:Z157 Z166:Z173 Z182:Z189 Z198:Z205 Z214:Z221">
    <cfRule type="cellIs" priority="1" dxfId="53" operator="equal" stopIfTrue="1">
      <formula>1</formula>
    </cfRule>
    <cfRule type="cellIs" priority="2" dxfId="54" operator="equal" stopIfTrue="1">
      <formula>2</formula>
    </cfRule>
  </conditionalFormatting>
  <printOptions horizontalCentered="1"/>
  <pageMargins left="0.1968503937007874" right="0.1968503937007874" top="0.1968503937007874" bottom="0.1968503937007874" header="0" footer="0"/>
  <pageSetup horizontalDpi="600" verticalDpi="600" orientation="portrait" paperSize="9" scale="88" r:id="rId1"/>
  <rowBreaks count="3" manualBreakCount="3">
    <brk id="64" max="25" man="1"/>
    <brk id="128" max="25" man="1"/>
    <brk id="192" max="25" man="1"/>
  </rowBreaks>
  <colBreaks count="4" manualBreakCount="4">
    <brk id="39" max="58" man="1"/>
    <brk id="41" max="202" man="1"/>
    <brk id="57" max="202" man="1"/>
    <brk id="74" max="201" man="1"/>
  </colBreaks>
</worksheet>
</file>

<file path=xl/worksheets/sheet3.xml><?xml version="1.0" encoding="utf-8"?>
<worksheet xmlns="http://schemas.openxmlformats.org/spreadsheetml/2006/main" xmlns:r="http://schemas.openxmlformats.org/officeDocument/2006/relationships">
  <sheetPr codeName="List50">
    <tabColor indexed="52"/>
  </sheetPr>
  <dimension ref="A1:O198"/>
  <sheetViews>
    <sheetView showGridLines="0" showRowColHeaders="0" tabSelected="1" view="pageBreakPreview" zoomScaleNormal="75" zoomScaleSheetLayoutView="100" zoomScalePageLayoutView="0" workbookViewId="0" topLeftCell="A1">
      <selection activeCell="L41" sqref="L41"/>
    </sheetView>
  </sheetViews>
  <sheetFormatPr defaultColWidth="9.00390625" defaultRowHeight="12.75"/>
  <cols>
    <col min="1" max="1" width="4.875" style="49" customWidth="1"/>
    <col min="2" max="2" width="4.125" style="93" customWidth="1"/>
    <col min="3" max="3" width="32.625" style="48" customWidth="1"/>
    <col min="4" max="4" width="5.125" style="51" customWidth="1"/>
    <col min="5" max="7" width="15.75390625" style="48" customWidth="1"/>
    <col min="8" max="8" width="17.00390625" style="92" customWidth="1"/>
    <col min="9" max="9" width="0.12890625" style="48" customWidth="1"/>
    <col min="10" max="16384" width="9.125" style="48" customWidth="1"/>
  </cols>
  <sheetData>
    <row r="1" spans="1:11" ht="22.5" customHeight="1">
      <c r="A1" s="194" t="s">
        <v>218</v>
      </c>
      <c r="B1" s="194"/>
      <c r="C1" s="194"/>
      <c r="D1" s="194"/>
      <c r="E1" s="194"/>
      <c r="F1" s="194"/>
      <c r="G1" s="194"/>
      <c r="H1" s="194"/>
      <c r="K1" s="103"/>
    </row>
    <row r="2" spans="1:8" ht="17.25" customHeight="1">
      <c r="A2" s="32" t="s">
        <v>237</v>
      </c>
      <c r="B2" s="32"/>
      <c r="C2" s="32"/>
      <c r="D2" s="32"/>
      <c r="E2" s="32"/>
      <c r="F2" s="32"/>
      <c r="G2" s="32"/>
      <c r="H2" s="32"/>
    </row>
    <row r="3" spans="3:8" ht="13.5" customHeight="1">
      <c r="C3" s="51"/>
      <c r="D3" s="50"/>
      <c r="G3" s="105"/>
      <c r="H3" s="106" t="s">
        <v>68</v>
      </c>
    </row>
    <row r="4" spans="1:10" ht="12.75" customHeight="1">
      <c r="A4" s="59">
        <v>1</v>
      </c>
      <c r="B4" s="100">
        <v>1</v>
      </c>
      <c r="C4" s="104" t="s">
        <v>343</v>
      </c>
      <c r="E4" s="51"/>
      <c r="F4" s="51"/>
      <c r="G4" s="52"/>
      <c r="H4" s="99"/>
      <c r="J4" s="103"/>
    </row>
    <row r="5" spans="1:10" ht="12.75" customHeight="1">
      <c r="A5" s="59"/>
      <c r="C5" s="51"/>
      <c r="D5" s="182">
        <v>97</v>
      </c>
      <c r="E5" s="53" t="s">
        <v>216</v>
      </c>
      <c r="F5" s="51"/>
      <c r="G5" s="52"/>
      <c r="H5" s="98"/>
      <c r="J5" s="103"/>
    </row>
    <row r="6" spans="1:8" ht="12.75" customHeight="1">
      <c r="A6" s="59">
        <v>2</v>
      </c>
      <c r="B6" s="100" t="s">
        <v>29</v>
      </c>
      <c r="C6" s="104" t="s">
        <v>290</v>
      </c>
      <c r="D6" s="183"/>
      <c r="E6" s="56" t="s">
        <v>29</v>
      </c>
      <c r="F6" s="51"/>
      <c r="G6" s="51"/>
      <c r="H6" s="97"/>
    </row>
    <row r="7" spans="1:8" ht="12.75" customHeight="1">
      <c r="A7" s="59"/>
      <c r="C7" s="51"/>
      <c r="D7" s="55"/>
      <c r="E7" s="181">
        <v>113</v>
      </c>
      <c r="F7" s="49" t="s">
        <v>216</v>
      </c>
      <c r="G7" s="51"/>
      <c r="H7" s="97"/>
    </row>
    <row r="8" spans="1:8" ht="12.75" customHeight="1">
      <c r="A8" s="59">
        <v>3</v>
      </c>
      <c r="B8" s="100">
        <v>26</v>
      </c>
      <c r="C8" s="104" t="s">
        <v>342</v>
      </c>
      <c r="D8" s="55"/>
      <c r="E8" s="181"/>
      <c r="F8" s="56" t="s">
        <v>341</v>
      </c>
      <c r="G8" s="57"/>
      <c r="H8" s="97"/>
    </row>
    <row r="9" spans="1:8" ht="12.75" customHeight="1">
      <c r="A9" s="59"/>
      <c r="C9" s="51"/>
      <c r="D9" s="182">
        <v>98</v>
      </c>
      <c r="E9" s="53" t="s">
        <v>187</v>
      </c>
      <c r="F9" s="58"/>
      <c r="G9" s="57"/>
      <c r="H9" s="97"/>
    </row>
    <row r="10" spans="1:8" ht="12.75" customHeight="1">
      <c r="A10" s="59">
        <v>4</v>
      </c>
      <c r="B10" s="100">
        <v>14</v>
      </c>
      <c r="C10" s="104" t="s">
        <v>340</v>
      </c>
      <c r="D10" s="183"/>
      <c r="E10" s="54" t="s">
        <v>339</v>
      </c>
      <c r="F10" s="59"/>
      <c r="G10" s="57"/>
      <c r="H10" s="97"/>
    </row>
    <row r="11" spans="1:8" ht="12.75" customHeight="1">
      <c r="A11" s="59"/>
      <c r="C11" s="51"/>
      <c r="D11" s="55"/>
      <c r="E11" s="60"/>
      <c r="F11" s="181">
        <v>121</v>
      </c>
      <c r="G11" s="58" t="s">
        <v>216</v>
      </c>
      <c r="H11" s="97"/>
    </row>
    <row r="12" spans="1:8" ht="12.75" customHeight="1">
      <c r="A12" s="59">
        <v>5</v>
      </c>
      <c r="B12" s="100">
        <v>24</v>
      </c>
      <c r="C12" s="104" t="s">
        <v>338</v>
      </c>
      <c r="D12" s="55"/>
      <c r="E12" s="60"/>
      <c r="F12" s="181"/>
      <c r="G12" s="63" t="s">
        <v>337</v>
      </c>
      <c r="H12" s="91"/>
    </row>
    <row r="13" spans="1:8" ht="12.75" customHeight="1">
      <c r="A13" s="59"/>
      <c r="C13" s="51"/>
      <c r="D13" s="182">
        <v>99</v>
      </c>
      <c r="E13" s="53" t="s">
        <v>189</v>
      </c>
      <c r="F13" s="59"/>
      <c r="G13" s="345"/>
      <c r="H13" s="91"/>
    </row>
    <row r="14" spans="1:8" ht="12.75" customHeight="1">
      <c r="A14" s="59">
        <v>6</v>
      </c>
      <c r="B14" s="100">
        <v>44</v>
      </c>
      <c r="C14" s="104" t="s">
        <v>336</v>
      </c>
      <c r="D14" s="183"/>
      <c r="E14" s="56" t="s">
        <v>335</v>
      </c>
      <c r="F14" s="58"/>
      <c r="G14" s="345"/>
      <c r="H14" s="91"/>
    </row>
    <row r="15" spans="1:13" ht="12.75" customHeight="1">
      <c r="A15" s="59"/>
      <c r="C15" s="51"/>
      <c r="D15" s="55"/>
      <c r="E15" s="181">
        <v>114</v>
      </c>
      <c r="F15" s="61" t="s">
        <v>213</v>
      </c>
      <c r="G15" s="345"/>
      <c r="H15" s="91"/>
      <c r="M15" s="102"/>
    </row>
    <row r="16" spans="1:8" ht="12.75" customHeight="1">
      <c r="A16" s="59">
        <v>7</v>
      </c>
      <c r="B16" s="100">
        <v>39</v>
      </c>
      <c r="C16" s="104" t="s">
        <v>334</v>
      </c>
      <c r="D16" s="62"/>
      <c r="E16" s="181"/>
      <c r="F16" s="63" t="s">
        <v>333</v>
      </c>
      <c r="G16" s="67"/>
      <c r="H16" s="91"/>
    </row>
    <row r="17" spans="1:8" ht="12.75" customHeight="1">
      <c r="A17" s="59"/>
      <c r="B17" s="93" t="s">
        <v>30</v>
      </c>
      <c r="C17" s="101"/>
      <c r="D17" s="182">
        <v>100</v>
      </c>
      <c r="E17" s="53" t="s">
        <v>213</v>
      </c>
      <c r="F17" s="64"/>
      <c r="G17" s="67"/>
      <c r="H17" s="91"/>
    </row>
    <row r="18" spans="1:8" ht="12.75" customHeight="1">
      <c r="A18" s="59">
        <v>8</v>
      </c>
      <c r="B18" s="100">
        <v>4</v>
      </c>
      <c r="C18" s="104" t="s">
        <v>332</v>
      </c>
      <c r="D18" s="183"/>
      <c r="E18" s="54" t="s">
        <v>331</v>
      </c>
      <c r="F18" s="59"/>
      <c r="G18" s="67"/>
      <c r="H18" s="91"/>
    </row>
    <row r="19" spans="1:8" ht="12.75" customHeight="1">
      <c r="A19" s="59"/>
      <c r="C19" s="67"/>
      <c r="D19" s="65"/>
      <c r="E19" s="66"/>
      <c r="F19" s="59"/>
      <c r="G19" s="60">
        <v>125</v>
      </c>
      <c r="H19" s="69" t="s">
        <v>216</v>
      </c>
    </row>
    <row r="20" spans="1:9" ht="12.75" customHeight="1">
      <c r="A20" s="59">
        <v>9</v>
      </c>
      <c r="B20" s="94">
        <v>5</v>
      </c>
      <c r="C20" s="104" t="s">
        <v>330</v>
      </c>
      <c r="D20" s="65"/>
      <c r="E20" s="60"/>
      <c r="F20" s="66"/>
      <c r="G20" s="60"/>
      <c r="H20" s="69" t="s">
        <v>329</v>
      </c>
      <c r="I20" s="66"/>
    </row>
    <row r="21" spans="1:9" ht="12.75" customHeight="1">
      <c r="A21" s="59"/>
      <c r="C21" s="67"/>
      <c r="D21" s="68">
        <v>101</v>
      </c>
      <c r="E21" s="59" t="s">
        <v>212</v>
      </c>
      <c r="F21" s="67"/>
      <c r="G21" s="69"/>
      <c r="H21" s="91"/>
      <c r="I21" s="66"/>
    </row>
    <row r="22" spans="1:9" ht="12.75" customHeight="1">
      <c r="A22" s="59">
        <v>10</v>
      </c>
      <c r="B22" s="94">
        <v>19</v>
      </c>
      <c r="C22" s="104" t="s">
        <v>328</v>
      </c>
      <c r="D22" s="68"/>
      <c r="E22" s="59" t="s">
        <v>327</v>
      </c>
      <c r="F22" s="67"/>
      <c r="G22" s="69"/>
      <c r="H22" s="91"/>
      <c r="I22" s="66"/>
    </row>
    <row r="23" spans="1:9" ht="12.75" customHeight="1">
      <c r="A23" s="59"/>
      <c r="C23" s="67"/>
      <c r="D23" s="68"/>
      <c r="E23" s="60">
        <v>115</v>
      </c>
      <c r="F23" s="59" t="s">
        <v>212</v>
      </c>
      <c r="G23" s="69"/>
      <c r="H23" s="91"/>
      <c r="I23" s="66"/>
    </row>
    <row r="24" spans="1:9" ht="12.75" customHeight="1">
      <c r="A24" s="59">
        <v>11</v>
      </c>
      <c r="B24" s="94">
        <v>42</v>
      </c>
      <c r="C24" s="104" t="s">
        <v>326</v>
      </c>
      <c r="D24" s="68"/>
      <c r="E24" s="60"/>
      <c r="F24" s="59" t="s">
        <v>325</v>
      </c>
      <c r="G24" s="67"/>
      <c r="H24" s="91"/>
      <c r="I24" s="66"/>
    </row>
    <row r="25" spans="1:9" ht="12.75" customHeight="1">
      <c r="A25" s="59"/>
      <c r="C25" s="67"/>
      <c r="D25" s="68">
        <v>102</v>
      </c>
      <c r="E25" s="59" t="s">
        <v>163</v>
      </c>
      <c r="F25" s="67"/>
      <c r="G25" s="67"/>
      <c r="H25" s="91"/>
      <c r="I25" s="66"/>
    </row>
    <row r="26" spans="1:9" ht="12.75" customHeight="1">
      <c r="A26" s="59">
        <v>12</v>
      </c>
      <c r="B26" s="94">
        <v>10</v>
      </c>
      <c r="C26" s="104" t="s">
        <v>324</v>
      </c>
      <c r="D26" s="68"/>
      <c r="E26" s="59" t="s">
        <v>323</v>
      </c>
      <c r="F26" s="67"/>
      <c r="G26" s="67"/>
      <c r="H26" s="91"/>
      <c r="I26" s="66"/>
    </row>
    <row r="27" spans="1:9" ht="12.75" customHeight="1">
      <c r="A27" s="59"/>
      <c r="C27" s="67"/>
      <c r="D27" s="68"/>
      <c r="E27" s="59"/>
      <c r="F27" s="60">
        <v>122</v>
      </c>
      <c r="G27" s="59" t="s">
        <v>212</v>
      </c>
      <c r="H27" s="91"/>
      <c r="I27" s="66"/>
    </row>
    <row r="28" spans="1:9" ht="12.75" customHeight="1">
      <c r="A28" s="59">
        <v>13</v>
      </c>
      <c r="B28" s="94">
        <v>8</v>
      </c>
      <c r="C28" s="104" t="s">
        <v>322</v>
      </c>
      <c r="D28" s="65"/>
      <c r="E28" s="67"/>
      <c r="F28" s="60"/>
      <c r="G28" s="59" t="s">
        <v>321</v>
      </c>
      <c r="H28" s="320"/>
      <c r="I28" s="66"/>
    </row>
    <row r="29" spans="1:9" ht="12.75" customHeight="1">
      <c r="A29" s="59"/>
      <c r="C29" s="66"/>
      <c r="D29" s="68">
        <v>103</v>
      </c>
      <c r="E29" s="59" t="s">
        <v>209</v>
      </c>
      <c r="F29" s="60"/>
      <c r="G29" s="67"/>
      <c r="H29" s="69"/>
      <c r="I29" s="66"/>
    </row>
    <row r="30" spans="1:9" ht="12.75" customHeight="1">
      <c r="A30" s="59">
        <v>14</v>
      </c>
      <c r="B30" s="94">
        <v>16</v>
      </c>
      <c r="C30" s="104" t="s">
        <v>320</v>
      </c>
      <c r="D30" s="68"/>
      <c r="E30" s="59" t="s">
        <v>319</v>
      </c>
      <c r="F30" s="60"/>
      <c r="G30" s="67"/>
      <c r="H30" s="69"/>
      <c r="I30" s="66"/>
    </row>
    <row r="31" spans="1:9" ht="12.75" customHeight="1">
      <c r="A31" s="59"/>
      <c r="C31" s="67"/>
      <c r="D31" s="65"/>
      <c r="E31" s="60">
        <v>116</v>
      </c>
      <c r="F31" s="59" t="s">
        <v>209</v>
      </c>
      <c r="G31" s="67"/>
      <c r="H31" s="69"/>
      <c r="I31" s="66"/>
    </row>
    <row r="32" spans="1:9" ht="12.75" customHeight="1">
      <c r="A32" s="59">
        <v>15</v>
      </c>
      <c r="B32" s="94" t="s">
        <v>29</v>
      </c>
      <c r="C32" s="104" t="s">
        <v>290</v>
      </c>
      <c r="D32" s="65"/>
      <c r="E32" s="60"/>
      <c r="F32" s="59" t="s">
        <v>318</v>
      </c>
      <c r="G32" s="67"/>
      <c r="H32" s="319"/>
      <c r="I32" s="66"/>
    </row>
    <row r="33" spans="1:9" ht="12.75" customHeight="1">
      <c r="A33" s="59"/>
      <c r="C33" s="67"/>
      <c r="D33" s="68">
        <v>104</v>
      </c>
      <c r="E33" s="59" t="s">
        <v>214</v>
      </c>
      <c r="F33" s="60"/>
      <c r="G33" s="67"/>
      <c r="H33" s="69"/>
      <c r="I33" s="66"/>
    </row>
    <row r="34" spans="1:9" ht="12.75" customHeight="1">
      <c r="A34" s="59">
        <v>16</v>
      </c>
      <c r="B34" s="94">
        <v>3</v>
      </c>
      <c r="C34" s="104" t="s">
        <v>317</v>
      </c>
      <c r="D34" s="68"/>
      <c r="E34" s="59" t="s">
        <v>29</v>
      </c>
      <c r="F34" s="60"/>
      <c r="G34" s="67"/>
      <c r="H34" s="69"/>
      <c r="I34" s="66"/>
    </row>
    <row r="35" spans="1:9" ht="15.75" customHeight="1">
      <c r="A35" s="59"/>
      <c r="B35" s="67"/>
      <c r="C35" s="92"/>
      <c r="D35" s="92"/>
      <c r="E35" s="92"/>
      <c r="F35" s="342"/>
      <c r="G35" s="343">
        <v>127</v>
      </c>
      <c r="H35" s="96" t="s">
        <v>164</v>
      </c>
      <c r="I35" s="66"/>
    </row>
    <row r="36" spans="1:9" ht="12.75" customHeight="1">
      <c r="A36" s="59">
        <v>17</v>
      </c>
      <c r="B36" s="94">
        <v>2</v>
      </c>
      <c r="C36" s="91" t="s">
        <v>316</v>
      </c>
      <c r="D36" s="344"/>
      <c r="E36" s="92"/>
      <c r="F36" s="329"/>
      <c r="G36" s="343"/>
      <c r="H36" s="95" t="s">
        <v>315</v>
      </c>
      <c r="I36" s="66"/>
    </row>
    <row r="37" spans="1:9" ht="12.75" customHeight="1">
      <c r="A37" s="59"/>
      <c r="B37" s="67"/>
      <c r="C37" s="329"/>
      <c r="D37" s="322">
        <v>105</v>
      </c>
      <c r="E37" s="69" t="s">
        <v>215</v>
      </c>
      <c r="F37" s="329"/>
      <c r="G37" s="69"/>
      <c r="H37" s="69"/>
      <c r="I37" s="66"/>
    </row>
    <row r="38" spans="1:9" ht="12.75" customHeight="1">
      <c r="A38" s="59">
        <v>18</v>
      </c>
      <c r="B38" s="320" t="s">
        <v>29</v>
      </c>
      <c r="C38" s="91" t="s">
        <v>290</v>
      </c>
      <c r="D38" s="322"/>
      <c r="E38" s="69" t="s">
        <v>29</v>
      </c>
      <c r="F38" s="342"/>
      <c r="G38" s="69"/>
      <c r="H38" s="69"/>
      <c r="I38" s="66"/>
    </row>
    <row r="39" spans="1:9" ht="12.75" customHeight="1">
      <c r="A39" s="59"/>
      <c r="B39" s="67"/>
      <c r="C39" s="329"/>
      <c r="D39" s="329"/>
      <c r="E39" s="342">
        <v>117</v>
      </c>
      <c r="F39" s="69" t="s">
        <v>215</v>
      </c>
      <c r="G39" s="69"/>
      <c r="H39" s="69"/>
      <c r="I39" s="66"/>
    </row>
    <row r="40" spans="1:9" ht="12.75" customHeight="1">
      <c r="A40" s="59">
        <v>19</v>
      </c>
      <c r="B40" s="320">
        <v>23</v>
      </c>
      <c r="C40" s="91" t="s">
        <v>314</v>
      </c>
      <c r="D40" s="322"/>
      <c r="E40" s="342"/>
      <c r="F40" s="69" t="s">
        <v>313</v>
      </c>
      <c r="G40" s="69"/>
      <c r="H40" s="69"/>
      <c r="I40" s="66"/>
    </row>
    <row r="41" spans="1:9" ht="12.75" customHeight="1">
      <c r="A41" s="59"/>
      <c r="B41" s="67"/>
      <c r="C41" s="91"/>
      <c r="D41" s="68">
        <v>106</v>
      </c>
      <c r="E41" s="69" t="s">
        <v>162</v>
      </c>
      <c r="F41" s="342"/>
      <c r="G41" s="69"/>
      <c r="H41" s="69"/>
      <c r="I41" s="66"/>
    </row>
    <row r="42" spans="1:9" ht="12.75" customHeight="1">
      <c r="A42" s="59">
        <v>20</v>
      </c>
      <c r="B42" s="320">
        <v>43</v>
      </c>
      <c r="C42" s="91" t="s">
        <v>312</v>
      </c>
      <c r="D42" s="68"/>
      <c r="E42" s="69" t="s">
        <v>311</v>
      </c>
      <c r="F42" s="342"/>
      <c r="G42" s="69"/>
      <c r="H42" s="69"/>
      <c r="I42" s="66"/>
    </row>
    <row r="43" spans="1:9" ht="12.75" customHeight="1">
      <c r="A43" s="59"/>
      <c r="B43" s="67"/>
      <c r="C43" s="91"/>
      <c r="D43" s="322"/>
      <c r="E43" s="91"/>
      <c r="F43" s="342">
        <v>123</v>
      </c>
      <c r="G43" s="69" t="s">
        <v>206</v>
      </c>
      <c r="H43" s="69"/>
      <c r="I43" s="66"/>
    </row>
    <row r="44" spans="1:9" ht="12.75" customHeight="1">
      <c r="A44" s="59">
        <v>21</v>
      </c>
      <c r="B44" s="320">
        <v>11</v>
      </c>
      <c r="C44" s="91" t="s">
        <v>310</v>
      </c>
      <c r="D44" s="322"/>
      <c r="E44" s="91"/>
      <c r="F44" s="342"/>
      <c r="G44" s="69" t="s">
        <v>309</v>
      </c>
      <c r="H44" s="69"/>
      <c r="I44" s="66"/>
    </row>
    <row r="45" spans="1:9" ht="12.75" customHeight="1">
      <c r="A45" s="59"/>
      <c r="B45" s="67"/>
      <c r="C45" s="91"/>
      <c r="D45" s="68">
        <v>107</v>
      </c>
      <c r="E45" s="69" t="s">
        <v>206</v>
      </c>
      <c r="F45" s="342"/>
      <c r="G45" s="69"/>
      <c r="H45" s="69"/>
      <c r="I45" s="66"/>
    </row>
    <row r="46" spans="1:9" ht="12.75" customHeight="1">
      <c r="A46" s="59">
        <v>22</v>
      </c>
      <c r="B46" s="320">
        <v>33</v>
      </c>
      <c r="C46" s="91" t="s">
        <v>308</v>
      </c>
      <c r="D46" s="68"/>
      <c r="E46" s="69" t="s">
        <v>307</v>
      </c>
      <c r="F46" s="342"/>
      <c r="G46" s="69"/>
      <c r="H46" s="69"/>
      <c r="I46" s="66"/>
    </row>
    <row r="47" spans="1:9" ht="12.75" customHeight="1">
      <c r="A47" s="59"/>
      <c r="B47" s="67"/>
      <c r="C47" s="91"/>
      <c r="D47" s="322"/>
      <c r="E47" s="60">
        <v>118</v>
      </c>
      <c r="F47" s="69" t="s">
        <v>206</v>
      </c>
      <c r="G47" s="69"/>
      <c r="H47" s="69"/>
      <c r="I47" s="66"/>
    </row>
    <row r="48" spans="1:9" ht="12.75" customHeight="1">
      <c r="A48" s="59">
        <v>23</v>
      </c>
      <c r="B48" s="320">
        <v>17</v>
      </c>
      <c r="C48" s="91" t="s">
        <v>306</v>
      </c>
      <c r="D48" s="322"/>
      <c r="E48" s="60"/>
      <c r="F48" s="69" t="s">
        <v>305</v>
      </c>
      <c r="G48" s="69"/>
      <c r="H48" s="69"/>
      <c r="I48" s="66"/>
    </row>
    <row r="49" spans="1:9" ht="12.75" customHeight="1">
      <c r="A49" s="59"/>
      <c r="B49" s="67"/>
      <c r="C49" s="91"/>
      <c r="D49" s="68">
        <v>108</v>
      </c>
      <c r="E49" s="69" t="s">
        <v>210</v>
      </c>
      <c r="F49" s="342"/>
      <c r="G49" s="69"/>
      <c r="H49" s="69"/>
      <c r="I49" s="66"/>
    </row>
    <row r="50" spans="1:9" ht="12.75" customHeight="1">
      <c r="A50" s="59">
        <v>24</v>
      </c>
      <c r="B50" s="320">
        <v>7</v>
      </c>
      <c r="C50" s="91" t="s">
        <v>304</v>
      </c>
      <c r="D50" s="68"/>
      <c r="E50" s="69" t="s">
        <v>303</v>
      </c>
      <c r="F50" s="342"/>
      <c r="G50" s="69"/>
      <c r="H50" s="69"/>
      <c r="I50" s="66"/>
    </row>
    <row r="51" spans="1:9" ht="12.75" customHeight="1">
      <c r="A51" s="59"/>
      <c r="B51" s="67"/>
      <c r="C51" s="91"/>
      <c r="D51" s="322"/>
      <c r="E51" s="91"/>
      <c r="F51" s="342"/>
      <c r="G51" s="342">
        <v>126</v>
      </c>
      <c r="H51" s="69" t="s">
        <v>164</v>
      </c>
      <c r="I51" s="66"/>
    </row>
    <row r="52" spans="1:8" ht="12.75" customHeight="1">
      <c r="A52" s="59">
        <v>25</v>
      </c>
      <c r="B52" s="320">
        <v>6</v>
      </c>
      <c r="C52" s="91" t="s">
        <v>302</v>
      </c>
      <c r="D52" s="322"/>
      <c r="E52" s="91"/>
      <c r="F52" s="342"/>
      <c r="G52" s="342"/>
      <c r="H52" s="69" t="s">
        <v>301</v>
      </c>
    </row>
    <row r="53" spans="1:8" ht="12.75" customHeight="1">
      <c r="A53" s="59"/>
      <c r="B53" s="67"/>
      <c r="C53" s="91"/>
      <c r="D53" s="68">
        <v>109</v>
      </c>
      <c r="E53" s="69" t="s">
        <v>211</v>
      </c>
      <c r="F53" s="342"/>
      <c r="G53" s="69"/>
      <c r="H53" s="69"/>
    </row>
    <row r="54" spans="1:8" ht="12.75" customHeight="1">
      <c r="A54" s="59">
        <v>26</v>
      </c>
      <c r="B54" s="320">
        <v>31</v>
      </c>
      <c r="C54" s="91" t="s">
        <v>300</v>
      </c>
      <c r="D54" s="68"/>
      <c r="E54" s="69" t="s">
        <v>299</v>
      </c>
      <c r="F54" s="342"/>
      <c r="G54" s="69"/>
      <c r="H54" s="69"/>
    </row>
    <row r="55" spans="1:8" ht="12.75" customHeight="1">
      <c r="A55" s="59"/>
      <c r="B55" s="67"/>
      <c r="C55" s="91"/>
      <c r="D55" s="322"/>
      <c r="E55" s="60">
        <v>119</v>
      </c>
      <c r="F55" s="69" t="s">
        <v>211</v>
      </c>
      <c r="G55" s="69"/>
      <c r="H55" s="69"/>
    </row>
    <row r="56" spans="1:8" ht="12.75" customHeight="1">
      <c r="A56" s="59">
        <v>27</v>
      </c>
      <c r="B56" s="320">
        <v>20</v>
      </c>
      <c r="C56" s="91" t="s">
        <v>298</v>
      </c>
      <c r="D56" s="322"/>
      <c r="E56" s="60"/>
      <c r="F56" s="69" t="s">
        <v>297</v>
      </c>
      <c r="G56" s="69"/>
      <c r="H56" s="69"/>
    </row>
    <row r="57" spans="1:8" ht="12.75" customHeight="1">
      <c r="A57" s="59"/>
      <c r="B57" s="67"/>
      <c r="C57" s="91"/>
      <c r="D57" s="68">
        <v>110</v>
      </c>
      <c r="E57" s="69" t="s">
        <v>175</v>
      </c>
      <c r="F57" s="342"/>
      <c r="G57" s="69"/>
      <c r="H57" s="69"/>
    </row>
    <row r="58" spans="1:8" ht="12.75" customHeight="1">
      <c r="A58" s="59">
        <v>28</v>
      </c>
      <c r="B58" s="320">
        <v>34</v>
      </c>
      <c r="C58" s="91" t="s">
        <v>296</v>
      </c>
      <c r="D58" s="68"/>
      <c r="E58" s="69" t="s">
        <v>295</v>
      </c>
      <c r="F58" s="342"/>
      <c r="G58" s="69"/>
      <c r="H58" s="69"/>
    </row>
    <row r="59" spans="1:8" ht="12.75" customHeight="1">
      <c r="A59" s="59"/>
      <c r="B59" s="67"/>
      <c r="C59" s="91"/>
      <c r="D59" s="322"/>
      <c r="E59" s="91"/>
      <c r="F59" s="342">
        <v>124</v>
      </c>
      <c r="G59" s="69" t="s">
        <v>164</v>
      </c>
      <c r="H59" s="69"/>
    </row>
    <row r="60" spans="1:8" ht="12.75" customHeight="1">
      <c r="A60" s="59">
        <v>29</v>
      </c>
      <c r="B60" s="320">
        <v>12</v>
      </c>
      <c r="C60" s="91" t="s">
        <v>294</v>
      </c>
      <c r="D60" s="322"/>
      <c r="E60" s="91"/>
      <c r="F60" s="342"/>
      <c r="G60" s="69" t="s">
        <v>293</v>
      </c>
      <c r="H60" s="69"/>
    </row>
    <row r="61" spans="1:8" ht="12.75" customHeight="1">
      <c r="A61" s="59"/>
      <c r="B61" s="67"/>
      <c r="C61" s="91"/>
      <c r="D61" s="68">
        <v>111</v>
      </c>
      <c r="E61" s="69" t="s">
        <v>205</v>
      </c>
      <c r="F61" s="342"/>
      <c r="G61" s="69"/>
      <c r="H61" s="69"/>
    </row>
    <row r="62" spans="1:8" ht="12.75" customHeight="1">
      <c r="A62" s="59">
        <v>30</v>
      </c>
      <c r="B62" s="320">
        <v>15</v>
      </c>
      <c r="C62" s="91" t="s">
        <v>292</v>
      </c>
      <c r="D62" s="68"/>
      <c r="E62" s="69" t="s">
        <v>291</v>
      </c>
      <c r="F62" s="342"/>
      <c r="G62" s="69"/>
      <c r="H62" s="69"/>
    </row>
    <row r="63" spans="1:8" ht="12.75" customHeight="1">
      <c r="A63" s="59"/>
      <c r="B63" s="67"/>
      <c r="C63" s="91"/>
      <c r="D63" s="322"/>
      <c r="E63" s="60">
        <v>120</v>
      </c>
      <c r="F63" s="69" t="s">
        <v>164</v>
      </c>
      <c r="G63" s="69"/>
      <c r="H63" s="69"/>
    </row>
    <row r="64" spans="1:8" ht="12.75" customHeight="1">
      <c r="A64" s="59">
        <v>31</v>
      </c>
      <c r="B64" s="320" t="s">
        <v>29</v>
      </c>
      <c r="C64" s="91" t="s">
        <v>290</v>
      </c>
      <c r="D64" s="322"/>
      <c r="E64" s="60"/>
      <c r="F64" s="69" t="s">
        <v>289</v>
      </c>
      <c r="G64" s="69"/>
      <c r="H64" s="69"/>
    </row>
    <row r="65" spans="1:8" ht="12.75" customHeight="1">
      <c r="A65" s="59"/>
      <c r="B65" s="67"/>
      <c r="C65" s="91"/>
      <c r="D65" s="68">
        <v>112</v>
      </c>
      <c r="E65" s="69" t="s">
        <v>164</v>
      </c>
      <c r="F65" s="342"/>
      <c r="G65" s="69"/>
      <c r="H65" s="69"/>
    </row>
    <row r="66" spans="1:8" ht="12.75" customHeight="1">
      <c r="A66" s="59">
        <v>32</v>
      </c>
      <c r="B66" s="320">
        <v>41</v>
      </c>
      <c r="C66" s="91" t="s">
        <v>288</v>
      </c>
      <c r="D66" s="68"/>
      <c r="E66" s="95" t="s">
        <v>29</v>
      </c>
      <c r="F66" s="342"/>
      <c r="G66" s="69"/>
      <c r="H66" s="69"/>
    </row>
    <row r="67" spans="1:8" ht="25.5">
      <c r="A67" s="340"/>
      <c r="B67" s="340"/>
      <c r="C67" s="340"/>
      <c r="D67" s="340"/>
      <c r="E67" s="340"/>
      <c r="F67" s="340"/>
      <c r="G67" s="340"/>
      <c r="H67" s="340"/>
    </row>
    <row r="68" spans="1:8" ht="17.25" customHeight="1">
      <c r="A68" s="187"/>
      <c r="B68" s="187"/>
      <c r="C68" s="187"/>
      <c r="D68" s="187"/>
      <c r="E68" s="187"/>
      <c r="F68" s="187"/>
      <c r="G68" s="187"/>
      <c r="H68" s="187"/>
    </row>
    <row r="69" spans="3:8" ht="15.75">
      <c r="C69" s="51"/>
      <c r="D69" s="50"/>
      <c r="H69" s="339"/>
    </row>
    <row r="70" spans="1:7" ht="13.5">
      <c r="A70" s="59"/>
      <c r="B70" s="94"/>
      <c r="C70" s="91"/>
      <c r="D70" s="67"/>
      <c r="E70" s="67"/>
      <c r="F70" s="67"/>
      <c r="G70" s="338"/>
    </row>
    <row r="71" spans="1:7" ht="13.5">
      <c r="A71" s="59"/>
      <c r="C71" s="67"/>
      <c r="D71" s="188"/>
      <c r="E71" s="59"/>
      <c r="F71" s="67"/>
      <c r="G71" s="338"/>
    </row>
    <row r="72" spans="1:7" ht="12.75">
      <c r="A72" s="59"/>
      <c r="B72" s="94"/>
      <c r="C72" s="91"/>
      <c r="D72" s="188"/>
      <c r="E72" s="59"/>
      <c r="F72" s="67"/>
      <c r="G72" s="67"/>
    </row>
    <row r="73" spans="1:7" ht="12.75">
      <c r="A73" s="59"/>
      <c r="C73" s="67"/>
      <c r="D73" s="65"/>
      <c r="E73" s="189"/>
      <c r="F73" s="59"/>
      <c r="G73" s="67"/>
    </row>
    <row r="74" spans="1:7" ht="12.75">
      <c r="A74" s="59"/>
      <c r="B74" s="94"/>
      <c r="C74" s="91"/>
      <c r="D74" s="65"/>
      <c r="E74" s="189"/>
      <c r="F74" s="59"/>
      <c r="G74" s="91"/>
    </row>
    <row r="75" spans="1:7" ht="12.75">
      <c r="A75" s="59"/>
      <c r="C75" s="67"/>
      <c r="D75" s="188"/>
      <c r="E75" s="59"/>
      <c r="F75" s="59"/>
      <c r="G75" s="91"/>
    </row>
    <row r="76" spans="1:7" ht="12.75">
      <c r="A76" s="59"/>
      <c r="B76" s="94"/>
      <c r="C76" s="91"/>
      <c r="D76" s="188"/>
      <c r="E76" s="59"/>
      <c r="F76" s="59"/>
      <c r="G76" s="91"/>
    </row>
    <row r="77" spans="1:7" ht="12.75">
      <c r="A77" s="59"/>
      <c r="C77" s="67"/>
      <c r="D77" s="65"/>
      <c r="E77" s="60"/>
      <c r="F77" s="189"/>
      <c r="G77" s="59"/>
    </row>
    <row r="78" spans="1:8" ht="12.75">
      <c r="A78" s="59"/>
      <c r="B78" s="94"/>
      <c r="C78" s="91"/>
      <c r="D78" s="65"/>
      <c r="E78" s="60"/>
      <c r="F78" s="189"/>
      <c r="G78" s="59"/>
      <c r="H78" s="329"/>
    </row>
    <row r="79" spans="1:8" ht="12.75">
      <c r="A79" s="59"/>
      <c r="C79" s="67"/>
      <c r="D79" s="188"/>
      <c r="E79" s="59"/>
      <c r="F79" s="59"/>
      <c r="G79" s="69"/>
      <c r="H79" s="329"/>
    </row>
    <row r="80" spans="1:8" ht="12.75">
      <c r="A80" s="59"/>
      <c r="B80" s="94"/>
      <c r="C80" s="91"/>
      <c r="D80" s="188"/>
      <c r="E80" s="59"/>
      <c r="F80" s="59"/>
      <c r="G80" s="69"/>
      <c r="H80" s="329"/>
    </row>
    <row r="81" spans="1:8" ht="12.75">
      <c r="A81" s="59"/>
      <c r="C81" s="67"/>
      <c r="D81" s="65"/>
      <c r="E81" s="189"/>
      <c r="F81" s="59"/>
      <c r="G81" s="69"/>
      <c r="H81" s="329"/>
    </row>
    <row r="82" spans="1:8" ht="12.75">
      <c r="A82" s="59"/>
      <c r="B82" s="94"/>
      <c r="C82" s="91"/>
      <c r="D82" s="65"/>
      <c r="E82" s="189"/>
      <c r="F82" s="59"/>
      <c r="G82" s="67"/>
      <c r="H82" s="329"/>
    </row>
    <row r="83" spans="1:8" ht="12.75">
      <c r="A83" s="59"/>
      <c r="C83" s="67"/>
      <c r="D83" s="188"/>
      <c r="E83" s="59"/>
      <c r="F83" s="66"/>
      <c r="G83" s="67"/>
      <c r="H83" s="91"/>
    </row>
    <row r="84" spans="1:8" ht="12.75">
      <c r="A84" s="59"/>
      <c r="B84" s="94"/>
      <c r="C84" s="91"/>
      <c r="D84" s="188"/>
      <c r="E84" s="59"/>
      <c r="F84" s="59"/>
      <c r="G84" s="67"/>
      <c r="H84" s="91"/>
    </row>
    <row r="85" spans="1:8" ht="12.75">
      <c r="A85" s="59"/>
      <c r="C85" s="67"/>
      <c r="D85" s="65"/>
      <c r="E85" s="66"/>
      <c r="F85" s="59"/>
      <c r="G85" s="189"/>
      <c r="H85" s="69"/>
    </row>
    <row r="86" spans="1:8" ht="12.75">
      <c r="A86" s="59"/>
      <c r="B86" s="94"/>
      <c r="C86" s="91"/>
      <c r="D86" s="65"/>
      <c r="E86" s="60"/>
      <c r="F86" s="66"/>
      <c r="G86" s="189"/>
      <c r="H86" s="69"/>
    </row>
    <row r="87" spans="1:8" ht="12.75">
      <c r="A87" s="59"/>
      <c r="C87" s="67"/>
      <c r="D87" s="188"/>
      <c r="E87" s="59"/>
      <c r="F87" s="67"/>
      <c r="G87" s="69"/>
      <c r="H87" s="91"/>
    </row>
    <row r="88" spans="1:8" ht="12.75">
      <c r="A88" s="59"/>
      <c r="B88" s="94"/>
      <c r="C88" s="91"/>
      <c r="D88" s="188"/>
      <c r="E88" s="59"/>
      <c r="F88" s="67"/>
      <c r="G88" s="69"/>
      <c r="H88" s="91"/>
    </row>
    <row r="89" spans="1:8" ht="12.75">
      <c r="A89" s="59"/>
      <c r="C89" s="67"/>
      <c r="D89" s="68"/>
      <c r="E89" s="189"/>
      <c r="F89" s="59"/>
      <c r="G89" s="69"/>
      <c r="H89" s="329"/>
    </row>
    <row r="90" spans="1:8" ht="12.75">
      <c r="A90" s="59"/>
      <c r="B90" s="94"/>
      <c r="C90" s="91"/>
      <c r="D90" s="68"/>
      <c r="E90" s="189"/>
      <c r="F90" s="59"/>
      <c r="G90" s="67"/>
      <c r="H90" s="329"/>
    </row>
    <row r="91" spans="1:8" ht="12.75">
      <c r="A91" s="59"/>
      <c r="C91" s="67"/>
      <c r="D91" s="188"/>
      <c r="E91" s="59"/>
      <c r="F91" s="67"/>
      <c r="G91" s="67"/>
      <c r="H91" s="329"/>
    </row>
    <row r="92" spans="1:8" ht="12.75">
      <c r="A92" s="59"/>
      <c r="B92" s="94"/>
      <c r="C92" s="91"/>
      <c r="D92" s="188"/>
      <c r="E92" s="59"/>
      <c r="F92" s="67"/>
      <c r="G92" s="67"/>
      <c r="H92" s="329"/>
    </row>
    <row r="93" spans="1:8" ht="12.75">
      <c r="A93" s="59"/>
      <c r="C93" s="67"/>
      <c r="D93" s="68"/>
      <c r="E93" s="59"/>
      <c r="F93" s="321"/>
      <c r="G93" s="59"/>
      <c r="H93" s="329"/>
    </row>
    <row r="94" spans="1:8" ht="12.75">
      <c r="A94" s="59"/>
      <c r="B94" s="94"/>
      <c r="C94" s="91"/>
      <c r="D94" s="65"/>
      <c r="E94" s="67"/>
      <c r="F94" s="321"/>
      <c r="G94" s="59"/>
      <c r="H94" s="329"/>
    </row>
    <row r="95" spans="1:8" ht="12.75">
      <c r="A95" s="59"/>
      <c r="C95" s="66"/>
      <c r="D95" s="188"/>
      <c r="E95" s="59"/>
      <c r="F95" s="60"/>
      <c r="G95" s="67"/>
      <c r="H95" s="329"/>
    </row>
    <row r="96" spans="1:8" ht="12.75">
      <c r="A96" s="59"/>
      <c r="B96" s="94"/>
      <c r="C96" s="91"/>
      <c r="D96" s="188"/>
      <c r="E96" s="59"/>
      <c r="F96" s="60"/>
      <c r="G96" s="67"/>
      <c r="H96" s="329"/>
    </row>
    <row r="97" spans="1:8" ht="12.75">
      <c r="A97" s="59"/>
      <c r="C97" s="67"/>
      <c r="D97" s="65"/>
      <c r="E97" s="189"/>
      <c r="F97" s="59"/>
      <c r="G97" s="67"/>
      <c r="H97" s="329"/>
    </row>
    <row r="98" spans="1:8" ht="12.75">
      <c r="A98" s="59"/>
      <c r="B98" s="94"/>
      <c r="C98" s="91"/>
      <c r="D98" s="65"/>
      <c r="E98" s="189"/>
      <c r="F98" s="59"/>
      <c r="G98" s="67"/>
      <c r="H98" s="329"/>
    </row>
    <row r="99" spans="1:8" ht="12.75">
      <c r="A99" s="59"/>
      <c r="C99" s="67"/>
      <c r="D99" s="188"/>
      <c r="E99" s="59"/>
      <c r="F99" s="60"/>
      <c r="G99" s="67"/>
      <c r="H99" s="329"/>
    </row>
    <row r="100" spans="1:8" ht="12.75">
      <c r="A100" s="59"/>
      <c r="B100" s="94"/>
      <c r="C100" s="91"/>
      <c r="D100" s="188"/>
      <c r="E100" s="59"/>
      <c r="F100" s="60"/>
      <c r="G100" s="67"/>
      <c r="H100" s="329"/>
    </row>
    <row r="101" spans="1:8" ht="12.75">
      <c r="A101" s="59"/>
      <c r="B101" s="67"/>
      <c r="C101" s="66"/>
      <c r="D101" s="66"/>
      <c r="E101" s="66"/>
      <c r="F101" s="60"/>
      <c r="G101" s="190"/>
      <c r="H101" s="320"/>
    </row>
    <row r="102" spans="1:8" ht="12.75">
      <c r="A102" s="59"/>
      <c r="B102" s="94"/>
      <c r="C102" s="91"/>
      <c r="D102" s="65"/>
      <c r="E102" s="66"/>
      <c r="F102" s="66"/>
      <c r="G102" s="190"/>
      <c r="H102" s="341"/>
    </row>
    <row r="103" spans="1:8" ht="12.75">
      <c r="A103" s="59"/>
      <c r="B103" s="67"/>
      <c r="C103" s="66"/>
      <c r="D103" s="188"/>
      <c r="E103" s="59"/>
      <c r="F103" s="66"/>
      <c r="G103" s="69"/>
      <c r="H103" s="329"/>
    </row>
    <row r="104" spans="1:8" ht="12.75">
      <c r="A104" s="59"/>
      <c r="B104" s="94"/>
      <c r="C104" s="91"/>
      <c r="D104" s="188"/>
      <c r="E104" s="59"/>
      <c r="F104" s="60"/>
      <c r="G104" s="69"/>
      <c r="H104" s="329"/>
    </row>
    <row r="105" spans="1:8" ht="12.75">
      <c r="A105" s="59"/>
      <c r="B105" s="67"/>
      <c r="C105" s="66"/>
      <c r="D105" s="66"/>
      <c r="E105" s="189"/>
      <c r="F105" s="59"/>
      <c r="G105" s="69"/>
      <c r="H105" s="329"/>
    </row>
    <row r="106" spans="1:8" ht="12.75">
      <c r="A106" s="59"/>
      <c r="B106" s="94"/>
      <c r="C106" s="91"/>
      <c r="D106" s="68"/>
      <c r="E106" s="189"/>
      <c r="F106" s="59"/>
      <c r="G106" s="69"/>
      <c r="H106" s="329"/>
    </row>
    <row r="107" spans="1:8" ht="12.75">
      <c r="A107" s="59"/>
      <c r="B107" s="67"/>
      <c r="C107" s="67"/>
      <c r="D107" s="188"/>
      <c r="E107" s="59"/>
      <c r="F107" s="60"/>
      <c r="G107" s="69"/>
      <c r="H107" s="329"/>
    </row>
    <row r="108" spans="1:8" ht="12.75">
      <c r="A108" s="59"/>
      <c r="B108" s="94"/>
      <c r="C108" s="91"/>
      <c r="D108" s="188"/>
      <c r="E108" s="59"/>
      <c r="F108" s="60"/>
      <c r="G108" s="69"/>
      <c r="H108" s="329"/>
    </row>
    <row r="109" spans="1:8" ht="12.75">
      <c r="A109" s="59"/>
      <c r="B109" s="67"/>
      <c r="C109" s="67"/>
      <c r="D109" s="68"/>
      <c r="E109" s="67"/>
      <c r="F109" s="321"/>
      <c r="G109" s="59"/>
      <c r="H109" s="329"/>
    </row>
    <row r="110" spans="1:8" ht="12.75">
      <c r="A110" s="59"/>
      <c r="B110" s="94"/>
      <c r="C110" s="91"/>
      <c r="D110" s="68"/>
      <c r="E110" s="67"/>
      <c r="F110" s="321"/>
      <c r="G110" s="59"/>
      <c r="H110" s="329"/>
    </row>
    <row r="111" spans="1:8" ht="12.75">
      <c r="A111" s="59"/>
      <c r="B111" s="67"/>
      <c r="C111" s="67"/>
      <c r="D111" s="188"/>
      <c r="E111" s="59"/>
      <c r="F111" s="60"/>
      <c r="G111" s="69"/>
      <c r="H111" s="329"/>
    </row>
    <row r="112" spans="1:8" ht="12.75">
      <c r="A112" s="59"/>
      <c r="B112" s="94"/>
      <c r="C112" s="91"/>
      <c r="D112" s="188"/>
      <c r="E112" s="59"/>
      <c r="F112" s="60"/>
      <c r="G112" s="69"/>
      <c r="H112" s="329"/>
    </row>
    <row r="113" spans="1:8" ht="12.75">
      <c r="A113" s="59"/>
      <c r="B113" s="67"/>
      <c r="C113" s="67"/>
      <c r="D113" s="68"/>
      <c r="E113" s="189"/>
      <c r="F113" s="59"/>
      <c r="G113" s="69"/>
      <c r="H113" s="329"/>
    </row>
    <row r="114" spans="1:8" ht="12.75">
      <c r="A114" s="59"/>
      <c r="B114" s="94"/>
      <c r="C114" s="91"/>
      <c r="D114" s="68"/>
      <c r="E114" s="189"/>
      <c r="F114" s="59"/>
      <c r="G114" s="69"/>
      <c r="H114" s="329"/>
    </row>
    <row r="115" spans="1:8" ht="12.75">
      <c r="A115" s="59"/>
      <c r="B115" s="67"/>
      <c r="C115" s="67"/>
      <c r="D115" s="188"/>
      <c r="E115" s="59"/>
      <c r="F115" s="60"/>
      <c r="G115" s="69"/>
      <c r="H115" s="91"/>
    </row>
    <row r="116" spans="1:8" ht="12.75">
      <c r="A116" s="59"/>
      <c r="B116" s="94"/>
      <c r="C116" s="91"/>
      <c r="D116" s="188"/>
      <c r="E116" s="59"/>
      <c r="F116" s="60"/>
      <c r="G116" s="69"/>
      <c r="H116" s="91"/>
    </row>
    <row r="117" spans="1:8" ht="12.75">
      <c r="A117" s="59"/>
      <c r="B117" s="67"/>
      <c r="C117" s="67"/>
      <c r="D117" s="68"/>
      <c r="E117" s="67"/>
      <c r="F117" s="60"/>
      <c r="G117" s="189"/>
      <c r="H117" s="69"/>
    </row>
    <row r="118" spans="1:8" ht="12.75">
      <c r="A118" s="59"/>
      <c r="B118" s="94"/>
      <c r="C118" s="91"/>
      <c r="D118" s="68"/>
      <c r="E118" s="67"/>
      <c r="F118" s="60"/>
      <c r="G118" s="189"/>
      <c r="H118" s="69"/>
    </row>
    <row r="119" spans="1:8" ht="12.75">
      <c r="A119" s="59"/>
      <c r="B119" s="67"/>
      <c r="C119" s="67"/>
      <c r="D119" s="188"/>
      <c r="E119" s="59"/>
      <c r="F119" s="60"/>
      <c r="G119" s="69"/>
      <c r="H119" s="91"/>
    </row>
    <row r="120" spans="1:8" ht="12.75">
      <c r="A120" s="59"/>
      <c r="B120" s="94"/>
      <c r="C120" s="91"/>
      <c r="D120" s="188"/>
      <c r="E120" s="59"/>
      <c r="F120" s="60"/>
      <c r="G120" s="69"/>
      <c r="H120" s="329"/>
    </row>
    <row r="121" spans="1:8" ht="12.75">
      <c r="A121" s="59"/>
      <c r="B121" s="67"/>
      <c r="C121" s="67"/>
      <c r="D121" s="68"/>
      <c r="E121" s="189"/>
      <c r="F121" s="59"/>
      <c r="G121" s="69"/>
      <c r="H121" s="329"/>
    </row>
    <row r="122" spans="1:8" ht="12.75">
      <c r="A122" s="59"/>
      <c r="B122" s="94"/>
      <c r="C122" s="91"/>
      <c r="D122" s="68"/>
      <c r="E122" s="189"/>
      <c r="F122" s="59"/>
      <c r="G122" s="69"/>
      <c r="H122" s="329"/>
    </row>
    <row r="123" spans="1:8" ht="12.75">
      <c r="A123" s="59"/>
      <c r="B123" s="67"/>
      <c r="C123" s="67"/>
      <c r="D123" s="188"/>
      <c r="E123" s="59"/>
      <c r="F123" s="60"/>
      <c r="G123" s="69"/>
      <c r="H123" s="329"/>
    </row>
    <row r="124" spans="1:8" ht="12.75">
      <c r="A124" s="59"/>
      <c r="B124" s="94"/>
      <c r="C124" s="91"/>
      <c r="D124" s="188"/>
      <c r="E124" s="59"/>
      <c r="F124" s="60"/>
      <c r="G124" s="69"/>
      <c r="H124" s="329"/>
    </row>
    <row r="125" spans="1:8" ht="12.75">
      <c r="A125" s="59"/>
      <c r="B125" s="67"/>
      <c r="C125" s="67"/>
      <c r="D125" s="68"/>
      <c r="E125" s="67"/>
      <c r="F125" s="321"/>
      <c r="G125" s="59"/>
      <c r="H125" s="329"/>
    </row>
    <row r="126" spans="1:8" ht="12.75">
      <c r="A126" s="59"/>
      <c r="B126" s="94"/>
      <c r="C126" s="91"/>
      <c r="D126" s="68"/>
      <c r="E126" s="67"/>
      <c r="F126" s="321"/>
      <c r="G126" s="59"/>
      <c r="H126" s="329"/>
    </row>
    <row r="127" spans="1:8" ht="12.75">
      <c r="A127" s="59"/>
      <c r="B127" s="67"/>
      <c r="C127" s="67"/>
      <c r="D127" s="188"/>
      <c r="E127" s="59"/>
      <c r="F127" s="60"/>
      <c r="G127" s="69"/>
      <c r="H127" s="329"/>
    </row>
    <row r="128" spans="1:8" ht="12.75">
      <c r="A128" s="59"/>
      <c r="B128" s="94"/>
      <c r="C128" s="91"/>
      <c r="D128" s="188"/>
      <c r="E128" s="59"/>
      <c r="F128" s="60"/>
      <c r="G128" s="69"/>
      <c r="H128" s="329"/>
    </row>
    <row r="129" spans="1:8" ht="12.75">
      <c r="A129" s="59"/>
      <c r="B129" s="67"/>
      <c r="C129" s="67"/>
      <c r="D129" s="68"/>
      <c r="E129" s="189"/>
      <c r="F129" s="59"/>
      <c r="G129" s="69"/>
      <c r="H129" s="329"/>
    </row>
    <row r="130" spans="1:8" ht="12.75">
      <c r="A130" s="59"/>
      <c r="B130" s="94"/>
      <c r="C130" s="91"/>
      <c r="D130" s="68"/>
      <c r="E130" s="189"/>
      <c r="F130" s="59"/>
      <c r="G130" s="69"/>
      <c r="H130" s="329"/>
    </row>
    <row r="131" spans="1:8" ht="12.75">
      <c r="A131" s="59"/>
      <c r="B131" s="67"/>
      <c r="C131" s="67"/>
      <c r="D131" s="188"/>
      <c r="E131" s="59"/>
      <c r="F131" s="60"/>
      <c r="G131" s="69"/>
      <c r="H131" s="329"/>
    </row>
    <row r="132" spans="1:7" ht="12.75">
      <c r="A132" s="59"/>
      <c r="B132" s="94"/>
      <c r="C132" s="91"/>
      <c r="D132" s="188"/>
      <c r="E132" s="59"/>
      <c r="F132" s="60"/>
      <c r="G132" s="69"/>
    </row>
    <row r="133" spans="1:8" ht="25.5">
      <c r="A133" s="340"/>
      <c r="B133" s="340"/>
      <c r="C133" s="340"/>
      <c r="D133" s="340"/>
      <c r="E133" s="340"/>
      <c r="F133" s="340"/>
      <c r="G133" s="340"/>
      <c r="H133" s="340"/>
    </row>
    <row r="134" spans="1:8" ht="18.75">
      <c r="A134" s="187"/>
      <c r="B134" s="187"/>
      <c r="C134" s="187"/>
      <c r="D134" s="187"/>
      <c r="E134" s="187"/>
      <c r="F134" s="187"/>
      <c r="G134" s="187"/>
      <c r="H134" s="187"/>
    </row>
    <row r="135" ht="15.75">
      <c r="H135" s="339"/>
    </row>
    <row r="136" spans="1:8" ht="12.75" customHeight="1">
      <c r="A136" s="59"/>
      <c r="B136" s="94"/>
      <c r="C136" s="91"/>
      <c r="D136" s="67"/>
      <c r="E136" s="67"/>
      <c r="F136" s="67"/>
      <c r="G136" s="338"/>
      <c r="H136" s="99"/>
    </row>
    <row r="137" spans="1:8" ht="12.75" customHeight="1">
      <c r="A137" s="59"/>
      <c r="C137" s="67"/>
      <c r="D137" s="188"/>
      <c r="E137" s="59"/>
      <c r="F137" s="67"/>
      <c r="G137" s="338"/>
      <c r="H137" s="98"/>
    </row>
    <row r="138" spans="1:8" ht="12.75" customHeight="1">
      <c r="A138" s="59"/>
      <c r="B138" s="94"/>
      <c r="C138" s="67"/>
      <c r="D138" s="188"/>
      <c r="E138" s="59"/>
      <c r="F138" s="67"/>
      <c r="G138" s="67"/>
      <c r="H138" s="97"/>
    </row>
    <row r="139" spans="1:8" ht="12.75" customHeight="1">
      <c r="A139" s="59"/>
      <c r="C139" s="67"/>
      <c r="D139" s="65"/>
      <c r="E139" s="189"/>
      <c r="F139" s="59"/>
      <c r="G139" s="67"/>
      <c r="H139" s="97"/>
    </row>
    <row r="140" spans="1:8" ht="12.75" customHeight="1">
      <c r="A140" s="59"/>
      <c r="B140" s="94"/>
      <c r="C140" s="67"/>
      <c r="D140" s="65"/>
      <c r="E140" s="189"/>
      <c r="F140" s="59"/>
      <c r="G140" s="91"/>
      <c r="H140" s="97"/>
    </row>
    <row r="141" spans="1:8" ht="12.75" customHeight="1">
      <c r="A141" s="59"/>
      <c r="C141" s="67"/>
      <c r="D141" s="188"/>
      <c r="E141" s="59"/>
      <c r="F141" s="59"/>
      <c r="G141" s="91"/>
      <c r="H141" s="97"/>
    </row>
    <row r="142" spans="1:15" ht="12.75" customHeight="1">
      <c r="A142" s="59"/>
      <c r="B142" s="94"/>
      <c r="C142" s="67"/>
      <c r="D142" s="188"/>
      <c r="E142" s="59"/>
      <c r="F142" s="59"/>
      <c r="G142" s="91"/>
      <c r="H142" s="97"/>
      <c r="K142" s="327"/>
      <c r="L142" s="334"/>
      <c r="M142" s="67"/>
      <c r="N142" s="66"/>
      <c r="O142" s="66"/>
    </row>
    <row r="143" spans="1:15" ht="12.75" customHeight="1">
      <c r="A143" s="59"/>
      <c r="C143" s="67"/>
      <c r="D143" s="65"/>
      <c r="E143" s="60"/>
      <c r="F143" s="189"/>
      <c r="G143" s="59"/>
      <c r="H143" s="91"/>
      <c r="K143" s="327"/>
      <c r="L143" s="333"/>
      <c r="M143" s="67"/>
      <c r="N143" s="66"/>
      <c r="O143" s="66"/>
    </row>
    <row r="144" spans="1:15" ht="12.75" customHeight="1">
      <c r="A144" s="59"/>
      <c r="B144" s="94"/>
      <c r="C144" s="67"/>
      <c r="D144" s="65"/>
      <c r="E144" s="60"/>
      <c r="F144" s="189"/>
      <c r="G144" s="59"/>
      <c r="H144" s="91"/>
      <c r="K144" s="333"/>
      <c r="L144" s="333"/>
      <c r="M144" s="336"/>
      <c r="N144" s="337"/>
      <c r="O144" s="337"/>
    </row>
    <row r="145" spans="1:15" ht="12.75" customHeight="1">
      <c r="A145" s="59"/>
      <c r="C145" s="67"/>
      <c r="D145" s="188"/>
      <c r="E145" s="59"/>
      <c r="F145" s="59"/>
      <c r="G145" s="69"/>
      <c r="H145" s="91"/>
      <c r="K145" s="333"/>
      <c r="L145" s="333"/>
      <c r="M145" s="336"/>
      <c r="N145" s="335"/>
      <c r="O145" s="335"/>
    </row>
    <row r="146" spans="1:15" ht="12.75" customHeight="1">
      <c r="A146" s="59"/>
      <c r="B146" s="94"/>
      <c r="C146" s="67"/>
      <c r="D146" s="188"/>
      <c r="E146" s="59"/>
      <c r="F146" s="59"/>
      <c r="G146" s="69"/>
      <c r="H146" s="91"/>
      <c r="K146" s="327"/>
      <c r="L146" s="334"/>
      <c r="M146" s="67"/>
      <c r="N146" s="332"/>
      <c r="O146" s="332"/>
    </row>
    <row r="147" spans="1:15" ht="17.25" customHeight="1">
      <c r="A147" s="324"/>
      <c r="B147" s="320"/>
      <c r="C147" s="323"/>
      <c r="D147" s="331"/>
      <c r="E147" s="321"/>
      <c r="F147" s="69"/>
      <c r="G147" s="69"/>
      <c r="H147" s="91"/>
      <c r="K147" s="327"/>
      <c r="L147" s="333"/>
      <c r="M147" s="67"/>
      <c r="N147" s="332"/>
      <c r="O147" s="332"/>
    </row>
    <row r="148" spans="1:8" ht="12.75" customHeight="1">
      <c r="A148" s="69"/>
      <c r="B148" s="320"/>
      <c r="C148" s="91"/>
      <c r="D148" s="331"/>
      <c r="E148" s="321"/>
      <c r="F148" s="69"/>
      <c r="G148" s="67"/>
      <c r="H148" s="91"/>
    </row>
    <row r="149" spans="1:8" ht="12.75" customHeight="1">
      <c r="A149" s="330"/>
      <c r="B149" s="320"/>
      <c r="C149" s="91"/>
      <c r="D149" s="325"/>
      <c r="E149" s="69"/>
      <c r="F149" s="329"/>
      <c r="G149" s="67"/>
      <c r="H149" s="91"/>
    </row>
    <row r="150" spans="1:8" ht="12.75" customHeight="1">
      <c r="A150" s="69"/>
      <c r="B150" s="320"/>
      <c r="C150" s="91"/>
      <c r="D150" s="325"/>
      <c r="E150" s="69"/>
      <c r="F150" s="69"/>
      <c r="G150" s="67"/>
      <c r="H150" s="91"/>
    </row>
    <row r="151" spans="1:8" ht="15.75" customHeight="1">
      <c r="A151" s="69"/>
      <c r="B151" s="320"/>
      <c r="C151" s="91"/>
      <c r="D151" s="327"/>
      <c r="E151" s="328"/>
      <c r="F151" s="328"/>
      <c r="G151" s="189"/>
      <c r="H151" s="69"/>
    </row>
    <row r="152" spans="1:8" ht="12.75" customHeight="1">
      <c r="A152" s="69"/>
      <c r="B152" s="320"/>
      <c r="C152" s="91"/>
      <c r="D152" s="327"/>
      <c r="E152" s="326"/>
      <c r="F152" s="326"/>
      <c r="G152" s="189"/>
      <c r="H152" s="69"/>
    </row>
    <row r="153" spans="1:8" ht="12.75" customHeight="1">
      <c r="A153" s="69"/>
      <c r="B153" s="320"/>
      <c r="C153" s="91"/>
      <c r="D153" s="325"/>
      <c r="E153" s="69"/>
      <c r="F153" s="91"/>
      <c r="G153" s="69"/>
      <c r="H153" s="91"/>
    </row>
    <row r="154" spans="1:8" ht="12.75" customHeight="1">
      <c r="A154" s="69"/>
      <c r="B154" s="320"/>
      <c r="C154" s="91"/>
      <c r="D154" s="325"/>
      <c r="E154" s="69"/>
      <c r="F154" s="91"/>
      <c r="G154" s="69"/>
      <c r="H154" s="91"/>
    </row>
    <row r="155" spans="1:8" ht="19.5" customHeight="1">
      <c r="A155" s="324"/>
      <c r="B155" s="320"/>
      <c r="C155" s="323"/>
      <c r="D155" s="322"/>
      <c r="E155" s="321"/>
      <c r="F155" s="69"/>
      <c r="G155" s="69"/>
      <c r="H155" s="91"/>
    </row>
    <row r="156" spans="1:8" ht="12.75" customHeight="1">
      <c r="A156" s="69"/>
      <c r="B156" s="320"/>
      <c r="C156" s="91"/>
      <c r="D156" s="322"/>
      <c r="E156" s="321"/>
      <c r="F156" s="69"/>
      <c r="G156" s="67"/>
      <c r="H156" s="91"/>
    </row>
    <row r="157" spans="1:8" ht="12.75" customHeight="1">
      <c r="A157" s="59"/>
      <c r="C157" s="67"/>
      <c r="D157" s="188"/>
      <c r="E157" s="59"/>
      <c r="F157" s="67"/>
      <c r="G157" s="67"/>
      <c r="H157" s="91"/>
    </row>
    <row r="158" spans="1:8" ht="12.75" customHeight="1">
      <c r="A158" s="59"/>
      <c r="B158" s="94"/>
      <c r="C158" s="67"/>
      <c r="D158" s="188"/>
      <c r="E158" s="59"/>
      <c r="F158" s="67"/>
      <c r="G158" s="67"/>
      <c r="H158" s="91"/>
    </row>
    <row r="159" spans="1:8" ht="12.75" customHeight="1">
      <c r="A159" s="59"/>
      <c r="C159" s="67"/>
      <c r="D159" s="68"/>
      <c r="E159" s="59"/>
      <c r="F159" s="189"/>
      <c r="G159" s="59"/>
      <c r="H159" s="91"/>
    </row>
    <row r="160" spans="1:8" ht="12.75" customHeight="1">
      <c r="A160" s="59"/>
      <c r="B160" s="94"/>
      <c r="C160" s="67"/>
      <c r="D160" s="65"/>
      <c r="E160" s="67"/>
      <c r="F160" s="189"/>
      <c r="G160" s="59"/>
      <c r="H160" s="320"/>
    </row>
    <row r="161" spans="1:8" ht="12.75" customHeight="1">
      <c r="A161" s="59"/>
      <c r="C161" s="66"/>
      <c r="D161" s="188"/>
      <c r="E161" s="59"/>
      <c r="F161" s="60"/>
      <c r="G161" s="67"/>
      <c r="H161" s="69"/>
    </row>
    <row r="162" spans="1:8" ht="12.75" customHeight="1">
      <c r="A162" s="59"/>
      <c r="B162" s="94"/>
      <c r="C162" s="67"/>
      <c r="D162" s="188"/>
      <c r="E162" s="59"/>
      <c r="F162" s="60"/>
      <c r="G162" s="67"/>
      <c r="H162" s="69"/>
    </row>
    <row r="163" spans="1:8" ht="12.75" customHeight="1">
      <c r="A163" s="59"/>
      <c r="C163" s="67"/>
      <c r="D163" s="65"/>
      <c r="E163" s="189"/>
      <c r="F163" s="59"/>
      <c r="G163" s="67"/>
      <c r="H163" s="69"/>
    </row>
    <row r="164" spans="1:8" ht="12.75" customHeight="1">
      <c r="A164" s="59"/>
      <c r="B164" s="94"/>
      <c r="C164" s="67"/>
      <c r="D164" s="65"/>
      <c r="E164" s="189"/>
      <c r="F164" s="59"/>
      <c r="G164" s="67"/>
      <c r="H164" s="319"/>
    </row>
    <row r="165" spans="1:8" ht="12.75" customHeight="1">
      <c r="A165" s="59"/>
      <c r="C165" s="67"/>
      <c r="D165" s="188"/>
      <c r="E165" s="59"/>
      <c r="F165" s="60"/>
      <c r="G165" s="67"/>
      <c r="H165" s="69"/>
    </row>
    <row r="166" spans="1:8" ht="12.75" customHeight="1">
      <c r="A166" s="59"/>
      <c r="B166" s="94"/>
      <c r="C166" s="91"/>
      <c r="D166" s="188"/>
      <c r="E166" s="59"/>
      <c r="F166" s="60"/>
      <c r="G166" s="67"/>
      <c r="H166" s="69"/>
    </row>
    <row r="167" spans="1:8" ht="12.75" customHeight="1">
      <c r="A167" s="59"/>
      <c r="B167" s="67"/>
      <c r="C167" s="66"/>
      <c r="D167" s="66"/>
      <c r="E167" s="66"/>
      <c r="F167" s="60"/>
      <c r="G167" s="190"/>
      <c r="H167" s="96"/>
    </row>
    <row r="168" spans="1:8" ht="12.75" customHeight="1">
      <c r="A168" s="59"/>
      <c r="B168" s="94"/>
      <c r="C168" s="91"/>
      <c r="D168" s="65"/>
      <c r="E168" s="66"/>
      <c r="F168" s="66"/>
      <c r="G168" s="190"/>
      <c r="H168" s="95"/>
    </row>
    <row r="169" spans="1:8" ht="12.75" customHeight="1">
      <c r="A169" s="59"/>
      <c r="B169" s="67"/>
      <c r="C169" s="66"/>
      <c r="D169" s="188"/>
      <c r="E169" s="59"/>
      <c r="F169" s="66"/>
      <c r="G169" s="69"/>
      <c r="H169" s="69"/>
    </row>
    <row r="170" spans="1:8" ht="12.75" customHeight="1">
      <c r="A170" s="59"/>
      <c r="B170" s="94"/>
      <c r="C170" s="67"/>
      <c r="D170" s="188"/>
      <c r="E170" s="59"/>
      <c r="F170" s="60"/>
      <c r="G170" s="69"/>
      <c r="H170" s="69"/>
    </row>
    <row r="171" spans="1:8" ht="12.75" customHeight="1">
      <c r="A171" s="59"/>
      <c r="B171" s="67"/>
      <c r="C171" s="66"/>
      <c r="D171" s="66"/>
      <c r="E171" s="189"/>
      <c r="F171" s="59"/>
      <c r="G171" s="69"/>
      <c r="H171" s="69"/>
    </row>
    <row r="172" spans="1:8" ht="12.75" customHeight="1">
      <c r="A172" s="59"/>
      <c r="B172" s="94"/>
      <c r="C172" s="67"/>
      <c r="D172" s="68"/>
      <c r="E172" s="189"/>
      <c r="F172" s="59"/>
      <c r="G172" s="69"/>
      <c r="H172" s="69"/>
    </row>
    <row r="173" spans="1:8" ht="12.75" customHeight="1">
      <c r="A173" s="59"/>
      <c r="B173" s="67"/>
      <c r="C173" s="67"/>
      <c r="D173" s="188"/>
      <c r="E173" s="59"/>
      <c r="F173" s="60"/>
      <c r="G173" s="69"/>
      <c r="H173" s="69"/>
    </row>
    <row r="174" spans="1:8" ht="12.75" customHeight="1">
      <c r="A174" s="59"/>
      <c r="B174" s="94"/>
      <c r="C174" s="67"/>
      <c r="D174" s="188"/>
      <c r="E174" s="59"/>
      <c r="F174" s="60"/>
      <c r="G174" s="69"/>
      <c r="H174" s="69"/>
    </row>
    <row r="175" spans="1:8" ht="12.75" customHeight="1">
      <c r="A175" s="59"/>
      <c r="B175" s="67"/>
      <c r="C175" s="67"/>
      <c r="D175" s="68"/>
      <c r="E175" s="67"/>
      <c r="F175" s="189"/>
      <c r="G175" s="59"/>
      <c r="H175" s="69"/>
    </row>
    <row r="176" spans="1:8" ht="12.75" customHeight="1">
      <c r="A176" s="59"/>
      <c r="B176" s="94"/>
      <c r="C176" s="67"/>
      <c r="D176" s="68"/>
      <c r="E176" s="67"/>
      <c r="F176" s="189"/>
      <c r="G176" s="59"/>
      <c r="H176" s="69"/>
    </row>
    <row r="177" spans="1:8" ht="12.75" customHeight="1">
      <c r="A177" s="59"/>
      <c r="B177" s="67"/>
      <c r="C177" s="67"/>
      <c r="D177" s="188"/>
      <c r="E177" s="59"/>
      <c r="F177" s="60"/>
      <c r="G177" s="69"/>
      <c r="H177" s="69"/>
    </row>
    <row r="178" spans="1:8" ht="12.75" customHeight="1">
      <c r="A178" s="59"/>
      <c r="B178" s="94"/>
      <c r="C178" s="67"/>
      <c r="D178" s="188"/>
      <c r="E178" s="59"/>
      <c r="F178" s="60"/>
      <c r="G178" s="69"/>
      <c r="H178" s="69"/>
    </row>
    <row r="179" spans="1:8" ht="12.75" customHeight="1">
      <c r="A179" s="59"/>
      <c r="B179" s="67"/>
      <c r="C179" s="67"/>
      <c r="D179" s="68"/>
      <c r="E179" s="189"/>
      <c r="F179" s="59"/>
      <c r="G179" s="69"/>
      <c r="H179" s="69"/>
    </row>
    <row r="180" spans="1:8" ht="12.75" customHeight="1">
      <c r="A180" s="59"/>
      <c r="B180" s="94"/>
      <c r="C180" s="67"/>
      <c r="D180" s="68"/>
      <c r="E180" s="189"/>
      <c r="F180" s="59"/>
      <c r="G180" s="69"/>
      <c r="H180" s="69"/>
    </row>
    <row r="181" spans="1:8" ht="12.75" customHeight="1">
      <c r="A181" s="59"/>
      <c r="B181" s="67"/>
      <c r="C181" s="67"/>
      <c r="D181" s="188"/>
      <c r="E181" s="59"/>
      <c r="F181" s="60"/>
      <c r="G181" s="69"/>
      <c r="H181" s="69"/>
    </row>
    <row r="182" spans="1:8" ht="12.75" customHeight="1">
      <c r="A182" s="59"/>
      <c r="B182" s="94"/>
      <c r="C182" s="67"/>
      <c r="D182" s="188"/>
      <c r="E182" s="59"/>
      <c r="F182" s="60"/>
      <c r="G182" s="69"/>
      <c r="H182" s="69"/>
    </row>
    <row r="183" spans="1:8" ht="12.75" customHeight="1">
      <c r="A183" s="59"/>
      <c r="B183" s="67"/>
      <c r="C183" s="67"/>
      <c r="D183" s="68"/>
      <c r="E183" s="67"/>
      <c r="F183" s="60"/>
      <c r="G183" s="189"/>
      <c r="H183" s="69"/>
    </row>
    <row r="184" spans="1:8" ht="12.75" customHeight="1">
      <c r="A184" s="59"/>
      <c r="B184" s="94"/>
      <c r="C184" s="67"/>
      <c r="D184" s="68"/>
      <c r="E184" s="67"/>
      <c r="F184" s="60"/>
      <c r="G184" s="189"/>
      <c r="H184" s="69"/>
    </row>
    <row r="185" spans="1:8" ht="12.75" customHeight="1">
      <c r="A185" s="59"/>
      <c r="B185" s="67"/>
      <c r="C185" s="67"/>
      <c r="D185" s="188"/>
      <c r="E185" s="59"/>
      <c r="F185" s="60"/>
      <c r="G185" s="69"/>
      <c r="H185" s="69"/>
    </row>
    <row r="186" spans="1:8" ht="12.75" customHeight="1">
      <c r="A186" s="59"/>
      <c r="B186" s="94"/>
      <c r="C186" s="67"/>
      <c r="D186" s="188"/>
      <c r="E186" s="59"/>
      <c r="F186" s="60"/>
      <c r="G186" s="69"/>
      <c r="H186" s="69"/>
    </row>
    <row r="187" spans="1:8" ht="12.75" customHeight="1">
      <c r="A187" s="59"/>
      <c r="B187" s="67"/>
      <c r="C187" s="67"/>
      <c r="D187" s="68"/>
      <c r="E187" s="189"/>
      <c r="F187" s="59"/>
      <c r="G187" s="69"/>
      <c r="H187" s="69"/>
    </row>
    <row r="188" spans="1:8" ht="12.75" customHeight="1">
      <c r="A188" s="59"/>
      <c r="B188" s="94"/>
      <c r="C188" s="67"/>
      <c r="D188" s="68"/>
      <c r="E188" s="189"/>
      <c r="F188" s="59"/>
      <c r="G188" s="69"/>
      <c r="H188" s="69"/>
    </row>
    <row r="189" spans="1:8" ht="12.75" customHeight="1">
      <c r="A189" s="59"/>
      <c r="B189" s="67"/>
      <c r="C189" s="67"/>
      <c r="D189" s="188"/>
      <c r="E189" s="59"/>
      <c r="F189" s="60"/>
      <c r="G189" s="69"/>
      <c r="H189" s="69"/>
    </row>
    <row r="190" spans="1:8" ht="12.75" customHeight="1">
      <c r="A190" s="59"/>
      <c r="B190" s="94"/>
      <c r="C190" s="67"/>
      <c r="D190" s="188"/>
      <c r="E190" s="59"/>
      <c r="F190" s="60"/>
      <c r="G190" s="69"/>
      <c r="H190" s="69"/>
    </row>
    <row r="191" spans="1:8" ht="12.75" customHeight="1">
      <c r="A191" s="59"/>
      <c r="B191" s="67"/>
      <c r="C191" s="67"/>
      <c r="D191" s="68"/>
      <c r="E191" s="67"/>
      <c r="F191" s="189"/>
      <c r="G191" s="59"/>
      <c r="H191" s="69"/>
    </row>
    <row r="192" spans="1:8" ht="12.75" customHeight="1">
      <c r="A192" s="59"/>
      <c r="B192" s="94"/>
      <c r="C192" s="67"/>
      <c r="D192" s="68"/>
      <c r="E192" s="67"/>
      <c r="F192" s="189"/>
      <c r="G192" s="59"/>
      <c r="H192" s="69"/>
    </row>
    <row r="193" spans="1:8" ht="12.75" customHeight="1">
      <c r="A193" s="59"/>
      <c r="B193" s="67"/>
      <c r="C193" s="67"/>
      <c r="D193" s="188"/>
      <c r="E193" s="59"/>
      <c r="F193" s="60"/>
      <c r="G193" s="69"/>
      <c r="H193" s="69"/>
    </row>
    <row r="194" spans="1:8" ht="12.75" customHeight="1">
      <c r="A194" s="59"/>
      <c r="B194" s="94"/>
      <c r="C194" s="67"/>
      <c r="D194" s="188"/>
      <c r="E194" s="59"/>
      <c r="F194" s="60"/>
      <c r="G194" s="69"/>
      <c r="H194" s="69"/>
    </row>
    <row r="195" spans="1:8" ht="12.75" customHeight="1">
      <c r="A195" s="59"/>
      <c r="B195" s="67"/>
      <c r="C195" s="67"/>
      <c r="D195" s="68"/>
      <c r="E195" s="189"/>
      <c r="F195" s="59"/>
      <c r="G195" s="69"/>
      <c r="H195" s="69"/>
    </row>
    <row r="196" spans="1:8" ht="12.75" customHeight="1">
      <c r="A196" s="59"/>
      <c r="B196" s="94"/>
      <c r="C196" s="67"/>
      <c r="D196" s="68"/>
      <c r="E196" s="189"/>
      <c r="F196" s="59"/>
      <c r="G196" s="69"/>
      <c r="H196" s="69"/>
    </row>
    <row r="197" spans="1:8" ht="12.75" customHeight="1">
      <c r="A197" s="59"/>
      <c r="B197" s="67"/>
      <c r="C197" s="67"/>
      <c r="D197" s="188"/>
      <c r="E197" s="59"/>
      <c r="F197" s="60"/>
      <c r="G197" s="69"/>
      <c r="H197" s="69"/>
    </row>
    <row r="198" spans="1:8" ht="12.75" customHeight="1">
      <c r="A198" s="59"/>
      <c r="B198" s="94"/>
      <c r="C198" s="91"/>
      <c r="D198" s="188"/>
      <c r="E198" s="66"/>
      <c r="F198" s="60"/>
      <c r="G198" s="69"/>
      <c r="H198" s="69"/>
    </row>
  </sheetData>
  <sheetProtection formatCells="0" formatColumns="0" formatRows="0" insertColumns="0" insertRows="0" deleteColumns="0" deleteRows="0" sort="0" autoFilter="0" pivotTables="0"/>
  <mergeCells count="75">
    <mergeCell ref="D193:D194"/>
    <mergeCell ref="E195:E196"/>
    <mergeCell ref="D197:D198"/>
    <mergeCell ref="D181:D182"/>
    <mergeCell ref="G183:G184"/>
    <mergeCell ref="D185:D186"/>
    <mergeCell ref="E187:E188"/>
    <mergeCell ref="D189:D190"/>
    <mergeCell ref="F191:F192"/>
    <mergeCell ref="D169:D170"/>
    <mergeCell ref="E171:E172"/>
    <mergeCell ref="D173:D174"/>
    <mergeCell ref="F175:F176"/>
    <mergeCell ref="D177:D178"/>
    <mergeCell ref="E179:E180"/>
    <mergeCell ref="D157:D158"/>
    <mergeCell ref="F159:F160"/>
    <mergeCell ref="D161:D162"/>
    <mergeCell ref="E163:E164"/>
    <mergeCell ref="D165:D166"/>
    <mergeCell ref="G167:G168"/>
    <mergeCell ref="E147:E148"/>
    <mergeCell ref="D149:D150"/>
    <mergeCell ref="G151:G152"/>
    <mergeCell ref="D153:D154"/>
    <mergeCell ref="E155:E156"/>
    <mergeCell ref="D151:D152"/>
    <mergeCell ref="E151:F151"/>
    <mergeCell ref="E152:F152"/>
    <mergeCell ref="D111:D112"/>
    <mergeCell ref="E113:E114"/>
    <mergeCell ref="D115:D116"/>
    <mergeCell ref="K146:K147"/>
    <mergeCell ref="D137:D138"/>
    <mergeCell ref="E139:E140"/>
    <mergeCell ref="D141:D142"/>
    <mergeCell ref="F143:F144"/>
    <mergeCell ref="D145:D146"/>
    <mergeCell ref="K142:K143"/>
    <mergeCell ref="E73:E74"/>
    <mergeCell ref="D75:D76"/>
    <mergeCell ref="D79:D80"/>
    <mergeCell ref="M144:M145"/>
    <mergeCell ref="N144:O144"/>
    <mergeCell ref="N145:O145"/>
    <mergeCell ref="A134:H134"/>
    <mergeCell ref="D103:D104"/>
    <mergeCell ref="D107:D108"/>
    <mergeCell ref="G117:G118"/>
    <mergeCell ref="E81:E82"/>
    <mergeCell ref="D83:D84"/>
    <mergeCell ref="G101:G102"/>
    <mergeCell ref="G85:G86"/>
    <mergeCell ref="E97:E98"/>
    <mergeCell ref="D87:D88"/>
    <mergeCell ref="E89:E90"/>
    <mergeCell ref="D95:D96"/>
    <mergeCell ref="F93:F94"/>
    <mergeCell ref="E105:E106"/>
    <mergeCell ref="F77:F78"/>
    <mergeCell ref="F109:F110"/>
    <mergeCell ref="D119:D120"/>
    <mergeCell ref="D71:D72"/>
    <mergeCell ref="A1:H1"/>
    <mergeCell ref="A67:H67"/>
    <mergeCell ref="D99:D100"/>
    <mergeCell ref="D91:D92"/>
    <mergeCell ref="A68:H68"/>
    <mergeCell ref="A133:H133"/>
    <mergeCell ref="E129:E130"/>
    <mergeCell ref="D131:D132"/>
    <mergeCell ref="E121:E122"/>
    <mergeCell ref="D123:D124"/>
    <mergeCell ref="D127:D128"/>
    <mergeCell ref="F125:F126"/>
  </mergeCells>
  <conditionalFormatting sqref="G11">
    <cfRule type="expression" priority="42" dxfId="55" stopIfTrue="1">
      <formula>$F$11=63</formula>
    </cfRule>
    <cfRule type="expression" priority="43" dxfId="55" stopIfTrue="1">
      <formula>$F$11=95</formula>
    </cfRule>
  </conditionalFormatting>
  <conditionalFormatting sqref="H19">
    <cfRule type="expression" priority="39" dxfId="56" stopIfTrue="1">
      <formula>$G$19=95</formula>
    </cfRule>
    <cfRule type="expression" priority="40" dxfId="55" stopIfTrue="1">
      <formula>$G$19=87</formula>
    </cfRule>
    <cfRule type="expression" priority="41" dxfId="55" stopIfTrue="1">
      <formula>$G$19=63</formula>
    </cfRule>
  </conditionalFormatting>
  <conditionalFormatting sqref="B20 B22 B24 B26 B28 B30 B32 B34">
    <cfRule type="expression" priority="38" dxfId="20" stopIfTrue="1">
      <formula>$A$20=9</formula>
    </cfRule>
  </conditionalFormatting>
  <conditionalFormatting sqref="F23 D20 D24 D32 D28 E21">
    <cfRule type="expression" priority="37" dxfId="57" stopIfTrue="1">
      <formula>$A$20=9</formula>
    </cfRule>
  </conditionalFormatting>
  <conditionalFormatting sqref="D21:D22 D25:D26 G27 D29:D30 E25 E33 F31 D33:D34">
    <cfRule type="expression" priority="36" dxfId="58" stopIfTrue="1">
      <formula>$A$20=9</formula>
    </cfRule>
  </conditionalFormatting>
  <conditionalFormatting sqref="E22:E24 E30:E32 F24:F30 G21:G26 G12:G18">
    <cfRule type="expression" priority="35" dxfId="59" stopIfTrue="1">
      <formula>$A$20=9</formula>
    </cfRule>
  </conditionalFormatting>
  <conditionalFormatting sqref="E29">
    <cfRule type="expression" priority="34" dxfId="60" stopIfTrue="1">
      <formula>$A$20=9</formula>
    </cfRule>
  </conditionalFormatting>
  <conditionalFormatting sqref="B36 B38 B40 B42 B44 B46 B48 B50 B52 B54 B56 B58 B60 B62 B64 B66">
    <cfRule type="expression" priority="33" dxfId="20" stopIfTrue="1">
      <formula>$A$36=17</formula>
    </cfRule>
  </conditionalFormatting>
  <conditionalFormatting sqref="G43 E61 E53 E45 E37 C36:D36 C38 C40:D40 C42 C44:D44 C46 C48:D48 C50 C52:D52 C54 C56:D56 C58 C60:D60 C62 C64:D64 C66">
    <cfRule type="expression" priority="32" dxfId="57" stopIfTrue="1">
      <formula>$A$36=17</formula>
    </cfRule>
  </conditionalFormatting>
  <conditionalFormatting sqref="D37:D38 H51 G59 F63 F47 E65 E57 E49 E41 D41:D42 D45:D46 D49:D50 D53:D54 D57:D58 D61:D62 D65:D66">
    <cfRule type="expression" priority="31" dxfId="58" stopIfTrue="1">
      <formula>$A$36=17</formula>
    </cfRule>
  </conditionalFormatting>
  <conditionalFormatting sqref="E38:E40 H37:H50 F40:F46 F56:F62 G44:G58 H21:H34 E46:E48 E54:E56 E62:E64">
    <cfRule type="expression" priority="30" dxfId="59" stopIfTrue="1">
      <formula>$A$36=17</formula>
    </cfRule>
  </conditionalFormatting>
  <conditionalFormatting sqref="F39 F55">
    <cfRule type="expression" priority="29" dxfId="60" stopIfTrue="1">
      <formula>$A$36=17</formula>
    </cfRule>
  </conditionalFormatting>
  <conditionalFormatting sqref="H20 H36">
    <cfRule type="expression" priority="28" dxfId="61" stopIfTrue="1">
      <formula>$A$36=17</formula>
    </cfRule>
  </conditionalFormatting>
  <conditionalFormatting sqref="I35">
    <cfRule type="expression" priority="27" dxfId="62" stopIfTrue="1">
      <formula>$A$36=17</formula>
    </cfRule>
  </conditionalFormatting>
  <conditionalFormatting sqref="B70 B72 B74 B76 B78 B80 B82 B84 B86 B88 B90 B92 B94 B96 B98 B100 B102 B132 B106 B108 B110 B112 B104 B116 B118 B120 B114 B124 B126 B128 B130 B122">
    <cfRule type="expression" priority="26" dxfId="20" stopIfTrue="1">
      <formula>$A$70=33</formula>
    </cfRule>
  </conditionalFormatting>
  <conditionalFormatting sqref="H85 D70 E103 D74 E71 D114 D78 E79 F73 G77 D106 D122 F105 D82 D110 E87 D86 F89 D118 E119 E95 D130 D102 G109 D90 D126 D94 E111 D98 E127">
    <cfRule type="expression" priority="25" dxfId="57" stopIfTrue="1">
      <formula>$A$70=33</formula>
    </cfRule>
  </conditionalFormatting>
  <conditionalFormatting sqref="E72:E74 H102:H116 G110:G124 G78:G92 H86:H100 E80:E82 E88:E90 E104:E106 E112:E114 E120:E122 E128:E130 E96:E98 F74:F80 F90:F96 F106:F112 F122:F128">
    <cfRule type="expression" priority="24" dxfId="59" stopIfTrue="1">
      <formula>$A$70=33</formula>
    </cfRule>
  </conditionalFormatting>
  <conditionalFormatting sqref="E75 H117 H101 G93 F97 G125 F113 F81 F129 E131 E123 E115 E107 E99 E91 E83 D71:D72 D75:D76 D79:D80 D83:D84 D87:D88 D91:D92 D95:D96 D99:D100 D103:D104 D107:D108 D111:D112 D115:D116 D119:D120 D123:D124 D127:D128 D131:D132">
    <cfRule type="expression" priority="23" dxfId="58" stopIfTrue="1">
      <formula>$A$70=33</formula>
    </cfRule>
  </conditionalFormatting>
  <conditionalFormatting sqref="F121">
    <cfRule type="expression" priority="22" dxfId="60" stopIfTrue="1">
      <formula>$A$70=33</formula>
    </cfRule>
  </conditionalFormatting>
  <conditionalFormatting sqref="B136 B138 B140 B142 B144 B146 B148 B150 B152 B154 B156 B158 B160 B162 B164 B166 B168 B170 B172 B174 B176 B178 B180 B182 B184 B186 B188 B190 B192 B194 B196 B198">
    <cfRule type="expression" priority="21" dxfId="20" stopIfTrue="1">
      <formula>$A$136=65</formula>
    </cfRule>
  </conditionalFormatting>
  <conditionalFormatting sqref="D137:D138 D141:D142 D145:D146 H183 H167 D157:D158 D161:D162 D165:D166 D169:D170 D173:D174 D177:D178 D181:D182 D185:D186 D189:D190 D193:D194 D197:D198">
    <cfRule type="expression" priority="20" dxfId="58" stopIfTrue="1">
      <formula>$A$136=65</formula>
    </cfRule>
  </conditionalFormatting>
  <conditionalFormatting sqref="G175">
    <cfRule type="expression" priority="19" dxfId="63" stopIfTrue="1">
      <formula>$A$136=65</formula>
    </cfRule>
  </conditionalFormatting>
  <conditionalFormatting sqref="H152">
    <cfRule type="expression" priority="18" dxfId="61" stopIfTrue="1">
      <formula>$A$136=65</formula>
    </cfRule>
  </conditionalFormatting>
  <conditionalFormatting sqref="A67:H67">
    <cfRule type="expression" priority="17" dxfId="10" stopIfTrue="1">
      <formula>$A$70=33</formula>
    </cfRule>
  </conditionalFormatting>
  <conditionalFormatting sqref="D155">
    <cfRule type="expression" priority="16" dxfId="58" stopIfTrue="1">
      <formula>$A$147=253</formula>
    </cfRule>
  </conditionalFormatting>
  <conditionalFormatting sqref="E151:F151">
    <cfRule type="expression" priority="15" dxfId="55" stopIfTrue="1">
      <formula>$A$147=253</formula>
    </cfRule>
  </conditionalFormatting>
  <conditionalFormatting sqref="D149:D150 D153:D154">
    <cfRule type="expression" priority="14" dxfId="59" stopIfTrue="1">
      <formula>$A$147=253</formula>
    </cfRule>
  </conditionalFormatting>
  <conditionalFormatting sqref="D151:D152 D148">
    <cfRule type="expression" priority="13" dxfId="59" stopIfTrue="1">
      <formula>$A$147=253</formula>
    </cfRule>
  </conditionalFormatting>
  <conditionalFormatting sqref="A133:H133">
    <cfRule type="expression" priority="11" dxfId="10" stopIfTrue="1">
      <formula>$A$136=65</formula>
    </cfRule>
    <cfRule type="expression" priority="12" dxfId="10" stopIfTrue="1">
      <formula>$A$132=64</formula>
    </cfRule>
  </conditionalFormatting>
  <conditionalFormatting sqref="C155 C147">
    <cfRule type="expression" priority="10" dxfId="64" stopIfTrue="1">
      <formula>$A$147=253</formula>
    </cfRule>
  </conditionalFormatting>
  <conditionalFormatting sqref="H35">
    <cfRule type="expression" priority="7" dxfId="65" stopIfTrue="1">
      <formula>$G$35=127</formula>
    </cfRule>
    <cfRule type="expression" priority="8" dxfId="55" stopIfTrue="1">
      <formula>$G$35=191</formula>
    </cfRule>
    <cfRule type="expression" priority="9" dxfId="58" stopIfTrue="1">
      <formula>$A$36=17</formula>
    </cfRule>
  </conditionalFormatting>
  <conditionalFormatting sqref="G19:G20">
    <cfRule type="cellIs" priority="4" dxfId="66" operator="equal" stopIfTrue="1">
      <formula>87</formula>
    </cfRule>
    <cfRule type="cellIs" priority="5" dxfId="66" operator="equal" stopIfTrue="1">
      <formula>119</formula>
    </cfRule>
    <cfRule type="expression" priority="6" dxfId="59" stopIfTrue="1">
      <formula>$A$20=9</formula>
    </cfRule>
  </conditionalFormatting>
  <conditionalFormatting sqref="B147 B155">
    <cfRule type="expression" priority="3" dxfId="2" stopIfTrue="1">
      <formula>$A$147=254</formula>
    </cfRule>
  </conditionalFormatting>
  <conditionalFormatting sqref="D147">
    <cfRule type="expression" priority="2" dxfId="57" stopIfTrue="1">
      <formula>$A$147=253</formula>
    </cfRule>
  </conditionalFormatting>
  <conditionalFormatting sqref="C70 C72 C74 C76 C78 C80 C82 C84 C86 C88 C90 C92 C94 C96 C98 C100 C102 C104 C106 C108 C110 C112 C114 C116 C118 C120 C122 C124 C126 C128 C130 C132">
    <cfRule type="expression" priority="1" dxfId="57" stopIfTrue="1">
      <formula>$A$70=33</formula>
    </cfRule>
  </conditionalFormatting>
  <printOptions horizontalCentered="1" verticalCentered="1"/>
  <pageMargins left="0" right="0" top="0" bottom="0.3937007874015748" header="0" footer="0"/>
  <pageSetup fitToHeight="0" horizontalDpi="600" verticalDpi="600" orientation="portrait" paperSize="9" scale="93" r:id="rId2"/>
  <rowBreaks count="2" manualBreakCount="2">
    <brk id="66" max="8" man="1"/>
    <brk id="132" max="8" man="1"/>
  </rowBreaks>
  <colBreaks count="1" manualBreakCount="1">
    <brk id="8" max="65" man="1"/>
  </colBreaks>
  <drawing r:id="rId1"/>
</worksheet>
</file>

<file path=xl/worksheets/sheet4.xml><?xml version="1.0" encoding="utf-8"?>
<worksheet xmlns="http://schemas.openxmlformats.org/spreadsheetml/2006/main" xmlns:r="http://schemas.openxmlformats.org/officeDocument/2006/relationships">
  <sheetPr codeName="List1">
    <tabColor indexed="41"/>
  </sheetPr>
  <dimension ref="A1:AN202"/>
  <sheetViews>
    <sheetView showRowColHeaders="0" view="pageBreakPreview" zoomScaleSheetLayoutView="100" zoomScalePageLayoutView="0" workbookViewId="0" topLeftCell="A1">
      <pane ySplit="3" topLeftCell="A4" activePane="bottomLeft" state="frozen"/>
      <selection pane="topLeft" activeCell="L13" sqref="L13"/>
      <selection pane="bottomLeft" activeCell="B21" sqref="B21"/>
    </sheetView>
  </sheetViews>
  <sheetFormatPr defaultColWidth="9.00390625" defaultRowHeight="12.75"/>
  <cols>
    <col min="1" max="1" width="6.00390625" style="43" customWidth="1"/>
    <col min="2" max="2" width="27.625" style="43" customWidth="1"/>
    <col min="3" max="3" width="30.75390625" style="43" bestFit="1" customWidth="1"/>
    <col min="4" max="4" width="10.75390625" style="43" customWidth="1"/>
    <col min="5" max="5" width="8.125" style="73" customWidth="1"/>
    <col min="6" max="6" width="12.75390625" style="1" customWidth="1"/>
    <col min="7" max="7" width="12.00390625" style="1" customWidth="1"/>
    <col min="8" max="8" width="5.75390625" style="43" customWidth="1"/>
    <col min="9" max="9" width="10.375" style="1" customWidth="1"/>
    <col min="10" max="10" width="9.125" style="79" customWidth="1"/>
    <col min="11" max="40" width="9.125" style="85" customWidth="1"/>
    <col min="41" max="16384" width="9.125" style="1" customWidth="1"/>
  </cols>
  <sheetData>
    <row r="1" spans="1:26" ht="23.25">
      <c r="A1" s="184" t="s">
        <v>88</v>
      </c>
      <c r="B1" s="184"/>
      <c r="C1" s="184"/>
      <c r="D1" s="184"/>
      <c r="E1" s="76">
        <f>SUM(E4:E133)</f>
        <v>13</v>
      </c>
      <c r="F1" s="76"/>
      <c r="G1" s="76"/>
      <c r="H1" s="124"/>
      <c r="I1" s="90"/>
      <c r="J1" s="83"/>
      <c r="K1" s="81"/>
      <c r="L1" s="81"/>
      <c r="N1" s="81"/>
      <c r="O1" s="81"/>
      <c r="P1" s="81"/>
      <c r="Q1" s="81"/>
      <c r="R1" s="81"/>
      <c r="S1" s="81"/>
      <c r="T1" s="81"/>
      <c r="U1" s="81"/>
      <c r="V1" s="81"/>
      <c r="W1" s="81"/>
      <c r="X1" s="81"/>
      <c r="Y1" s="81"/>
      <c r="Z1" s="81"/>
    </row>
    <row r="2" spans="1:26" ht="26.25" customHeight="1" thickBot="1">
      <c r="A2" s="157"/>
      <c r="B2" s="185" t="s">
        <v>68</v>
      </c>
      <c r="C2" s="186"/>
      <c r="D2" s="158"/>
      <c r="E2" s="74"/>
      <c r="F2" s="75"/>
      <c r="G2" s="74"/>
      <c r="H2" s="89"/>
      <c r="J2" s="84"/>
      <c r="K2" s="86"/>
      <c r="L2" s="80"/>
      <c r="N2" s="86"/>
      <c r="O2" s="86"/>
      <c r="P2" s="86"/>
      <c r="Q2" s="80"/>
      <c r="R2" s="87"/>
      <c r="S2" s="88"/>
      <c r="T2" s="88"/>
      <c r="U2" s="88"/>
      <c r="V2" s="88"/>
      <c r="X2" s="82"/>
      <c r="Y2" s="82"/>
      <c r="Z2" s="82"/>
    </row>
    <row r="3" spans="1:5" ht="15" customHeight="1" thickTop="1">
      <c r="A3" s="154" t="s">
        <v>9</v>
      </c>
      <c r="B3" s="154" t="s">
        <v>15</v>
      </c>
      <c r="C3" s="154" t="s">
        <v>4</v>
      </c>
      <c r="D3" s="154" t="s">
        <v>3</v>
      </c>
      <c r="E3" s="155" t="s">
        <v>28</v>
      </c>
    </row>
    <row r="4" spans="1:5" ht="15" customHeight="1">
      <c r="A4" s="141">
        <v>1</v>
      </c>
      <c r="B4" s="161" t="s">
        <v>69</v>
      </c>
      <c r="C4" s="162" t="s">
        <v>70</v>
      </c>
      <c r="D4" s="142">
        <v>2</v>
      </c>
      <c r="E4" s="156">
        <v>1</v>
      </c>
    </row>
    <row r="5" spans="1:5" ht="15" customHeight="1">
      <c r="A5" s="141">
        <v>2</v>
      </c>
      <c r="B5" s="143" t="s">
        <v>71</v>
      </c>
      <c r="C5" s="163" t="s">
        <v>72</v>
      </c>
      <c r="D5" s="142">
        <v>11</v>
      </c>
      <c r="E5" s="156">
        <v>1</v>
      </c>
    </row>
    <row r="6" spans="1:5" ht="15" customHeight="1">
      <c r="A6" s="141">
        <v>3</v>
      </c>
      <c r="B6" s="143" t="s">
        <v>73</v>
      </c>
      <c r="C6" s="163" t="s">
        <v>72</v>
      </c>
      <c r="D6" s="142">
        <v>15</v>
      </c>
      <c r="E6" s="156">
        <v>1</v>
      </c>
    </row>
    <row r="7" spans="1:5" ht="15" customHeight="1">
      <c r="A7" s="141">
        <v>4</v>
      </c>
      <c r="B7" s="143" t="s">
        <v>74</v>
      </c>
      <c r="C7" s="143" t="s">
        <v>75</v>
      </c>
      <c r="D7" s="142">
        <v>21</v>
      </c>
      <c r="E7" s="156">
        <v>1</v>
      </c>
    </row>
    <row r="8" spans="1:5" ht="15" customHeight="1">
      <c r="A8" s="141">
        <v>5</v>
      </c>
      <c r="B8" s="143" t="s">
        <v>76</v>
      </c>
      <c r="C8" s="163" t="s">
        <v>72</v>
      </c>
      <c r="D8" s="142">
        <v>22</v>
      </c>
      <c r="E8" s="156">
        <v>1</v>
      </c>
    </row>
    <row r="9" spans="1:5" ht="15" customHeight="1">
      <c r="A9" s="141">
        <v>6</v>
      </c>
      <c r="B9" s="143" t="s">
        <v>77</v>
      </c>
      <c r="C9" s="163" t="s">
        <v>78</v>
      </c>
      <c r="D9" s="142">
        <v>31</v>
      </c>
      <c r="E9" s="156">
        <v>1</v>
      </c>
    </row>
    <row r="10" spans="1:5" ht="15" customHeight="1">
      <c r="A10" s="141">
        <v>7</v>
      </c>
      <c r="B10" s="143" t="s">
        <v>79</v>
      </c>
      <c r="C10" s="163" t="s">
        <v>80</v>
      </c>
      <c r="D10" s="142">
        <v>44</v>
      </c>
      <c r="E10" s="156">
        <v>1</v>
      </c>
    </row>
    <row r="11" spans="1:5" ht="15" customHeight="1">
      <c r="A11" s="141">
        <v>8</v>
      </c>
      <c r="B11" s="143" t="s">
        <v>81</v>
      </c>
      <c r="C11" s="163" t="s">
        <v>80</v>
      </c>
      <c r="D11" s="142">
        <v>51</v>
      </c>
      <c r="E11" s="156">
        <v>1</v>
      </c>
    </row>
    <row r="12" spans="1:5" ht="15" customHeight="1">
      <c r="A12" s="141">
        <v>9</v>
      </c>
      <c r="B12" s="143" t="s">
        <v>82</v>
      </c>
      <c r="C12" s="143" t="s">
        <v>80</v>
      </c>
      <c r="D12" s="142">
        <v>999</v>
      </c>
      <c r="E12" s="156"/>
    </row>
    <row r="13" spans="1:5" ht="15" customHeight="1">
      <c r="A13" s="141">
        <v>10</v>
      </c>
      <c r="B13" s="143" t="s">
        <v>83</v>
      </c>
      <c r="C13" s="143" t="s">
        <v>72</v>
      </c>
      <c r="D13" s="142">
        <v>999</v>
      </c>
      <c r="E13" s="156">
        <v>1</v>
      </c>
    </row>
    <row r="14" spans="1:5" ht="15" customHeight="1">
      <c r="A14" s="141">
        <v>11</v>
      </c>
      <c r="B14" s="143" t="s">
        <v>84</v>
      </c>
      <c r="C14" s="143" t="s">
        <v>85</v>
      </c>
      <c r="D14" s="142">
        <v>999</v>
      </c>
      <c r="E14" s="156">
        <v>1</v>
      </c>
    </row>
    <row r="15" spans="1:5" ht="15" customHeight="1">
      <c r="A15" s="141">
        <v>12</v>
      </c>
      <c r="B15" s="143" t="s">
        <v>86</v>
      </c>
      <c r="C15" s="143" t="s">
        <v>80</v>
      </c>
      <c r="D15" s="142">
        <v>999</v>
      </c>
      <c r="E15" s="156">
        <v>1</v>
      </c>
    </row>
    <row r="16" spans="1:5" ht="15" customHeight="1">
      <c r="A16" s="141">
        <v>13</v>
      </c>
      <c r="B16" s="143" t="s">
        <v>87</v>
      </c>
      <c r="C16" s="164" t="s">
        <v>85</v>
      </c>
      <c r="D16" s="142">
        <v>999</v>
      </c>
      <c r="E16" s="156">
        <v>1</v>
      </c>
    </row>
    <row r="17" spans="1:5" ht="15" customHeight="1">
      <c r="A17" s="141">
        <v>14</v>
      </c>
      <c r="B17" s="164" t="s">
        <v>89</v>
      </c>
      <c r="C17" s="164" t="s">
        <v>90</v>
      </c>
      <c r="D17" s="142">
        <v>3</v>
      </c>
      <c r="E17" s="156">
        <v>1</v>
      </c>
    </row>
    <row r="18" spans="1:40" ht="15" customHeight="1">
      <c r="A18" s="156"/>
      <c r="B18" s="1"/>
      <c r="C18" s="1"/>
      <c r="E18" s="1"/>
      <c r="F18" s="79"/>
      <c r="G18" s="85"/>
      <c r="H18" s="85"/>
      <c r="I18" s="85"/>
      <c r="J18" s="85"/>
      <c r="AK18" s="1"/>
      <c r="AL18" s="1"/>
      <c r="AM18" s="1"/>
      <c r="AN18" s="1"/>
    </row>
    <row r="19" spans="1:40" ht="15" customHeight="1">
      <c r="A19" s="156"/>
      <c r="B19" s="1"/>
      <c r="C19" s="1"/>
      <c r="E19" s="1"/>
      <c r="F19" s="79"/>
      <c r="G19" s="85"/>
      <c r="H19" s="85"/>
      <c r="I19" s="85"/>
      <c r="J19" s="85"/>
      <c r="AK19" s="1"/>
      <c r="AL19" s="1"/>
      <c r="AM19" s="1"/>
      <c r="AN19" s="1"/>
    </row>
    <row r="20" spans="1:40" ht="15" customHeight="1">
      <c r="A20" s="156"/>
      <c r="B20" s="1"/>
      <c r="C20" s="1"/>
      <c r="E20" s="1"/>
      <c r="F20" s="79"/>
      <c r="G20" s="85"/>
      <c r="H20" s="85"/>
      <c r="I20" s="85"/>
      <c r="J20" s="85"/>
      <c r="AK20" s="1"/>
      <c r="AL20" s="1"/>
      <c r="AM20" s="1"/>
      <c r="AN20" s="1"/>
    </row>
    <row r="21" spans="1:40" ht="15" customHeight="1">
      <c r="A21" s="156"/>
      <c r="B21" s="1"/>
      <c r="C21" s="1"/>
      <c r="E21" s="1"/>
      <c r="F21" s="79"/>
      <c r="G21" s="85"/>
      <c r="H21" s="85"/>
      <c r="I21" s="85"/>
      <c r="J21" s="85"/>
      <c r="AK21" s="1"/>
      <c r="AL21" s="1"/>
      <c r="AM21" s="1"/>
      <c r="AN21" s="1"/>
    </row>
    <row r="22" spans="1:40" ht="15" customHeight="1">
      <c r="A22" s="156"/>
      <c r="B22" s="1"/>
      <c r="C22" s="1"/>
      <c r="E22" s="1"/>
      <c r="F22" s="79"/>
      <c r="G22" s="85"/>
      <c r="H22" s="85"/>
      <c r="I22" s="85"/>
      <c r="J22" s="85"/>
      <c r="AK22" s="1"/>
      <c r="AL22" s="1"/>
      <c r="AM22" s="1"/>
      <c r="AN22" s="1"/>
    </row>
    <row r="23" spans="1:40" ht="15" customHeight="1">
      <c r="A23" s="156"/>
      <c r="B23" s="1"/>
      <c r="C23" s="1"/>
      <c r="E23" s="1"/>
      <c r="F23" s="79"/>
      <c r="G23" s="85"/>
      <c r="H23" s="85"/>
      <c r="I23" s="85"/>
      <c r="J23" s="85"/>
      <c r="AK23" s="1"/>
      <c r="AL23" s="1"/>
      <c r="AM23" s="1"/>
      <c r="AN23" s="1"/>
    </row>
    <row r="24" spans="1:40" ht="15" customHeight="1">
      <c r="A24" s="156"/>
      <c r="B24" s="1"/>
      <c r="C24" s="1"/>
      <c r="E24" s="1"/>
      <c r="F24" s="79"/>
      <c r="G24" s="85"/>
      <c r="H24" s="85"/>
      <c r="I24" s="85"/>
      <c r="J24" s="85"/>
      <c r="AK24" s="1"/>
      <c r="AL24" s="1"/>
      <c r="AM24" s="1"/>
      <c r="AN24" s="1"/>
    </row>
    <row r="25" spans="1:40" ht="15" customHeight="1">
      <c r="A25" s="156"/>
      <c r="B25" s="1"/>
      <c r="C25" s="1"/>
      <c r="E25" s="1"/>
      <c r="F25" s="79"/>
      <c r="G25" s="85"/>
      <c r="H25" s="85"/>
      <c r="I25" s="85"/>
      <c r="J25" s="85"/>
      <c r="AK25" s="1"/>
      <c r="AL25" s="1"/>
      <c r="AM25" s="1"/>
      <c r="AN25" s="1"/>
    </row>
    <row r="26" spans="1:40" ht="15" customHeight="1">
      <c r="A26" s="156"/>
      <c r="B26" s="1"/>
      <c r="C26" s="1"/>
      <c r="E26" s="1"/>
      <c r="F26" s="79"/>
      <c r="G26" s="85"/>
      <c r="H26" s="85"/>
      <c r="I26" s="85"/>
      <c r="J26" s="85"/>
      <c r="AK26" s="1"/>
      <c r="AL26" s="1"/>
      <c r="AM26" s="1"/>
      <c r="AN26" s="1"/>
    </row>
    <row r="27" spans="1:40" ht="15" customHeight="1">
      <c r="A27" s="156"/>
      <c r="B27" s="1"/>
      <c r="C27" s="1"/>
      <c r="E27" s="1"/>
      <c r="F27" s="79"/>
      <c r="G27" s="85"/>
      <c r="H27" s="85"/>
      <c r="I27" s="85"/>
      <c r="J27" s="85"/>
      <c r="AK27" s="1"/>
      <c r="AL27" s="1"/>
      <c r="AM27" s="1"/>
      <c r="AN27" s="1"/>
    </row>
    <row r="28" spans="1:40" ht="15" customHeight="1">
      <c r="A28" s="156"/>
      <c r="B28" s="1"/>
      <c r="C28" s="1"/>
      <c r="E28" s="1"/>
      <c r="F28" s="79"/>
      <c r="G28" s="85"/>
      <c r="H28" s="85"/>
      <c r="I28" s="85"/>
      <c r="J28" s="85"/>
      <c r="AK28" s="1"/>
      <c r="AL28" s="1"/>
      <c r="AM28" s="1"/>
      <c r="AN28" s="1"/>
    </row>
    <row r="29" spans="1:40" ht="15" customHeight="1">
      <c r="A29" s="156"/>
      <c r="B29" s="1"/>
      <c r="C29" s="1"/>
      <c r="E29" s="1"/>
      <c r="F29" s="79"/>
      <c r="G29" s="85"/>
      <c r="H29" s="85"/>
      <c r="I29" s="85"/>
      <c r="J29" s="85"/>
      <c r="AK29" s="1"/>
      <c r="AL29" s="1"/>
      <c r="AM29" s="1"/>
      <c r="AN29" s="1"/>
    </row>
    <row r="30" spans="1:40" ht="15" customHeight="1">
      <c r="A30" s="156"/>
      <c r="B30" s="1"/>
      <c r="C30" s="1"/>
      <c r="E30" s="1"/>
      <c r="F30" s="79"/>
      <c r="G30" s="85"/>
      <c r="H30" s="85"/>
      <c r="I30" s="85"/>
      <c r="J30" s="85"/>
      <c r="AK30" s="1"/>
      <c r="AL30" s="1"/>
      <c r="AM30" s="1"/>
      <c r="AN30" s="1"/>
    </row>
    <row r="31" spans="1:40" ht="15" customHeight="1">
      <c r="A31" s="156"/>
      <c r="B31" s="1"/>
      <c r="C31" s="1"/>
      <c r="E31" s="1"/>
      <c r="F31" s="79"/>
      <c r="G31" s="85"/>
      <c r="H31" s="85"/>
      <c r="I31" s="85"/>
      <c r="J31" s="85"/>
      <c r="AK31" s="1"/>
      <c r="AL31" s="1"/>
      <c r="AM31" s="1"/>
      <c r="AN31" s="1"/>
    </row>
    <row r="32" spans="1:40" ht="15" customHeight="1">
      <c r="A32" s="156"/>
      <c r="B32" s="1"/>
      <c r="C32" s="1"/>
      <c r="E32" s="1"/>
      <c r="F32" s="79"/>
      <c r="G32" s="85"/>
      <c r="H32" s="85"/>
      <c r="I32" s="85"/>
      <c r="J32" s="85"/>
      <c r="AK32" s="1"/>
      <c r="AL32" s="1"/>
      <c r="AM32" s="1"/>
      <c r="AN32" s="1"/>
    </row>
    <row r="33" spans="1:40" ht="15" customHeight="1">
      <c r="A33" s="156"/>
      <c r="B33" s="1"/>
      <c r="C33" s="1"/>
      <c r="E33" s="1"/>
      <c r="F33" s="79"/>
      <c r="G33" s="85"/>
      <c r="H33" s="85"/>
      <c r="I33" s="85"/>
      <c r="J33" s="85"/>
      <c r="AK33" s="1"/>
      <c r="AL33" s="1"/>
      <c r="AM33" s="1"/>
      <c r="AN33" s="1"/>
    </row>
    <row r="34" spans="1:40" ht="15" customHeight="1">
      <c r="A34" s="156"/>
      <c r="B34" s="1"/>
      <c r="C34" s="1"/>
      <c r="E34" s="1"/>
      <c r="F34" s="79"/>
      <c r="G34" s="85"/>
      <c r="H34" s="85"/>
      <c r="I34" s="85"/>
      <c r="J34" s="85"/>
      <c r="AK34" s="1"/>
      <c r="AL34" s="1"/>
      <c r="AM34" s="1"/>
      <c r="AN34" s="1"/>
    </row>
    <row r="35" spans="1:40" ht="15" customHeight="1">
      <c r="A35" s="156"/>
      <c r="B35" s="1"/>
      <c r="C35" s="1"/>
      <c r="E35" s="1"/>
      <c r="F35" s="79"/>
      <c r="G35" s="85"/>
      <c r="H35" s="85"/>
      <c r="I35" s="85"/>
      <c r="J35" s="85"/>
      <c r="AK35" s="1"/>
      <c r="AL35" s="1"/>
      <c r="AM35" s="1"/>
      <c r="AN35" s="1"/>
    </row>
    <row r="36" spans="1:40" ht="15" customHeight="1">
      <c r="A36" s="156"/>
      <c r="B36" s="1"/>
      <c r="C36" s="1"/>
      <c r="E36" s="1"/>
      <c r="F36" s="79"/>
      <c r="G36" s="85"/>
      <c r="H36" s="85"/>
      <c r="I36" s="85"/>
      <c r="J36" s="85"/>
      <c r="AK36" s="1"/>
      <c r="AL36" s="1"/>
      <c r="AM36" s="1"/>
      <c r="AN36" s="1"/>
    </row>
    <row r="37" spans="1:40" ht="15" customHeight="1">
      <c r="A37" s="156"/>
      <c r="B37" s="1"/>
      <c r="C37" s="1"/>
      <c r="E37" s="1"/>
      <c r="F37" s="79"/>
      <c r="G37" s="85"/>
      <c r="H37" s="85"/>
      <c r="I37" s="85"/>
      <c r="J37" s="85"/>
      <c r="AK37" s="1"/>
      <c r="AL37" s="1"/>
      <c r="AM37" s="1"/>
      <c r="AN37" s="1"/>
    </row>
    <row r="38" spans="1:40" ht="15" customHeight="1">
      <c r="A38" s="156"/>
      <c r="B38" s="1"/>
      <c r="C38" s="1"/>
      <c r="E38" s="1"/>
      <c r="F38" s="79"/>
      <c r="G38" s="85"/>
      <c r="H38" s="85"/>
      <c r="I38" s="85"/>
      <c r="J38" s="85"/>
      <c r="AK38" s="1"/>
      <c r="AL38" s="1"/>
      <c r="AM38" s="1"/>
      <c r="AN38" s="1"/>
    </row>
    <row r="39" spans="1:40" ht="15" customHeight="1">
      <c r="A39" s="156"/>
      <c r="B39" s="1"/>
      <c r="C39" s="1"/>
      <c r="E39" s="1"/>
      <c r="F39" s="79"/>
      <c r="G39" s="85"/>
      <c r="H39" s="85"/>
      <c r="I39" s="85"/>
      <c r="J39" s="85"/>
      <c r="AK39" s="1"/>
      <c r="AL39" s="1"/>
      <c r="AM39" s="1"/>
      <c r="AN39" s="1"/>
    </row>
    <row r="40" spans="1:40" ht="15" customHeight="1">
      <c r="A40" s="156"/>
      <c r="B40" s="1"/>
      <c r="C40" s="1"/>
      <c r="E40" s="1"/>
      <c r="F40" s="79"/>
      <c r="G40" s="85"/>
      <c r="H40" s="85"/>
      <c r="I40" s="85"/>
      <c r="J40" s="85"/>
      <c r="AK40" s="1"/>
      <c r="AL40" s="1"/>
      <c r="AM40" s="1"/>
      <c r="AN40" s="1"/>
    </row>
    <row r="41" spans="1:40" ht="15" customHeight="1">
      <c r="A41" s="156"/>
      <c r="B41" s="1"/>
      <c r="C41" s="1"/>
      <c r="E41" s="1"/>
      <c r="F41" s="79"/>
      <c r="G41" s="85"/>
      <c r="H41" s="85"/>
      <c r="I41" s="85"/>
      <c r="J41" s="85"/>
      <c r="AK41" s="1"/>
      <c r="AL41" s="1"/>
      <c r="AM41" s="1"/>
      <c r="AN41" s="1"/>
    </row>
    <row r="42" spans="1:40" ht="15" customHeight="1">
      <c r="A42" s="156"/>
      <c r="B42" s="1"/>
      <c r="C42" s="1"/>
      <c r="E42" s="1"/>
      <c r="F42" s="79"/>
      <c r="G42" s="85"/>
      <c r="H42" s="85"/>
      <c r="I42" s="85"/>
      <c r="J42" s="85"/>
      <c r="AK42" s="1"/>
      <c r="AL42" s="1"/>
      <c r="AM42" s="1"/>
      <c r="AN42" s="1"/>
    </row>
    <row r="43" spans="1:40" ht="15" customHeight="1">
      <c r="A43" s="156"/>
      <c r="B43" s="1"/>
      <c r="C43" s="1"/>
      <c r="E43" s="1"/>
      <c r="F43" s="79"/>
      <c r="G43" s="85"/>
      <c r="H43" s="85"/>
      <c r="I43" s="85"/>
      <c r="J43" s="85"/>
      <c r="AK43" s="1"/>
      <c r="AL43" s="1"/>
      <c r="AM43" s="1"/>
      <c r="AN43" s="1"/>
    </row>
    <row r="44" spans="1:40" ht="15" customHeight="1">
      <c r="A44" s="156"/>
      <c r="B44" s="1"/>
      <c r="C44" s="1"/>
      <c r="E44" s="1"/>
      <c r="F44" s="79"/>
      <c r="G44" s="85"/>
      <c r="H44" s="85"/>
      <c r="I44" s="85"/>
      <c r="J44" s="85"/>
      <c r="AK44" s="1"/>
      <c r="AL44" s="1"/>
      <c r="AM44" s="1"/>
      <c r="AN44" s="1"/>
    </row>
    <row r="45" spans="1:40" ht="15" customHeight="1">
      <c r="A45" s="156"/>
      <c r="B45" s="1"/>
      <c r="C45" s="1"/>
      <c r="E45" s="1"/>
      <c r="F45" s="79"/>
      <c r="G45" s="85"/>
      <c r="H45" s="85"/>
      <c r="I45" s="85"/>
      <c r="J45" s="85"/>
      <c r="AK45" s="1"/>
      <c r="AL45" s="1"/>
      <c r="AM45" s="1"/>
      <c r="AN45" s="1"/>
    </row>
    <row r="46" spans="1:40" ht="15" customHeight="1">
      <c r="A46" s="156"/>
      <c r="B46" s="1"/>
      <c r="C46" s="1"/>
      <c r="E46" s="1"/>
      <c r="F46" s="79"/>
      <c r="G46" s="85"/>
      <c r="H46" s="85"/>
      <c r="I46" s="85"/>
      <c r="J46" s="85"/>
      <c r="AK46" s="1"/>
      <c r="AL46" s="1"/>
      <c r="AM46" s="1"/>
      <c r="AN46" s="1"/>
    </row>
    <row r="47" spans="1:40" ht="15" customHeight="1">
      <c r="A47" s="156"/>
      <c r="B47" s="1"/>
      <c r="C47" s="1"/>
      <c r="E47" s="1"/>
      <c r="F47" s="79"/>
      <c r="G47" s="85"/>
      <c r="H47" s="85"/>
      <c r="I47" s="85"/>
      <c r="J47" s="85"/>
      <c r="AK47" s="1"/>
      <c r="AL47" s="1"/>
      <c r="AM47" s="1"/>
      <c r="AN47" s="1"/>
    </row>
    <row r="48" spans="1:40" ht="15" customHeight="1">
      <c r="A48" s="156"/>
      <c r="B48" s="1"/>
      <c r="C48" s="1"/>
      <c r="E48" s="1"/>
      <c r="F48" s="79"/>
      <c r="G48" s="85"/>
      <c r="H48" s="85"/>
      <c r="I48" s="85"/>
      <c r="J48" s="85"/>
      <c r="AK48" s="1"/>
      <c r="AL48" s="1"/>
      <c r="AM48" s="1"/>
      <c r="AN48" s="1"/>
    </row>
    <row r="49" spans="1:40" ht="15" customHeight="1">
      <c r="A49" s="156"/>
      <c r="B49" s="1"/>
      <c r="C49" s="1"/>
      <c r="E49" s="1"/>
      <c r="F49" s="79"/>
      <c r="G49" s="85"/>
      <c r="H49" s="85"/>
      <c r="I49" s="85"/>
      <c r="J49" s="85"/>
      <c r="AK49" s="1"/>
      <c r="AL49" s="1"/>
      <c r="AM49" s="1"/>
      <c r="AN49" s="1"/>
    </row>
    <row r="50" spans="1:40" ht="15" customHeight="1">
      <c r="A50" s="156"/>
      <c r="B50" s="1"/>
      <c r="C50" s="1"/>
      <c r="E50" s="1"/>
      <c r="F50" s="79"/>
      <c r="G50" s="85"/>
      <c r="H50" s="85"/>
      <c r="I50" s="85"/>
      <c r="J50" s="85"/>
      <c r="AK50" s="1"/>
      <c r="AL50" s="1"/>
      <c r="AM50" s="1"/>
      <c r="AN50" s="1"/>
    </row>
    <row r="51" spans="1:40" ht="15" customHeight="1">
      <c r="A51" s="156"/>
      <c r="B51" s="1"/>
      <c r="C51" s="1"/>
      <c r="E51" s="1"/>
      <c r="F51" s="79"/>
      <c r="G51" s="85"/>
      <c r="H51" s="85"/>
      <c r="I51" s="85"/>
      <c r="J51" s="85"/>
      <c r="AK51" s="1"/>
      <c r="AL51" s="1"/>
      <c r="AM51" s="1"/>
      <c r="AN51" s="1"/>
    </row>
    <row r="52" spans="1:40" ht="15" customHeight="1">
      <c r="A52" s="156"/>
      <c r="B52" s="1"/>
      <c r="C52" s="1"/>
      <c r="E52" s="1"/>
      <c r="F52" s="79"/>
      <c r="G52" s="85"/>
      <c r="H52" s="85"/>
      <c r="I52" s="85"/>
      <c r="J52" s="85"/>
      <c r="AK52" s="1"/>
      <c r="AL52" s="1"/>
      <c r="AM52" s="1"/>
      <c r="AN52" s="1"/>
    </row>
    <row r="53" spans="1:40" ht="15" customHeight="1">
      <c r="A53" s="156"/>
      <c r="B53" s="1"/>
      <c r="C53" s="1"/>
      <c r="E53" s="1"/>
      <c r="F53" s="79"/>
      <c r="G53" s="85"/>
      <c r="H53" s="85"/>
      <c r="I53" s="85"/>
      <c r="J53" s="85"/>
      <c r="AK53" s="1"/>
      <c r="AL53" s="1"/>
      <c r="AM53" s="1"/>
      <c r="AN53" s="1"/>
    </row>
    <row r="54" spans="1:40" ht="15" customHeight="1">
      <c r="A54" s="156"/>
      <c r="B54" s="1"/>
      <c r="C54" s="1"/>
      <c r="E54" s="1"/>
      <c r="F54" s="79"/>
      <c r="G54" s="85"/>
      <c r="H54" s="85"/>
      <c r="I54" s="85"/>
      <c r="J54" s="85"/>
      <c r="AK54" s="1"/>
      <c r="AL54" s="1"/>
      <c r="AM54" s="1"/>
      <c r="AN54" s="1"/>
    </row>
    <row r="55" spans="1:40" ht="15" customHeight="1">
      <c r="A55" s="156"/>
      <c r="B55" s="1"/>
      <c r="C55" s="1"/>
      <c r="E55" s="1"/>
      <c r="F55" s="79"/>
      <c r="G55" s="85"/>
      <c r="H55" s="85"/>
      <c r="I55" s="85"/>
      <c r="J55" s="85"/>
      <c r="AK55" s="1"/>
      <c r="AL55" s="1"/>
      <c r="AM55" s="1"/>
      <c r="AN55" s="1"/>
    </row>
    <row r="56" spans="1:40" ht="15" customHeight="1">
      <c r="A56" s="156"/>
      <c r="B56" s="1"/>
      <c r="C56" s="1"/>
      <c r="E56" s="1"/>
      <c r="F56" s="79"/>
      <c r="G56" s="85"/>
      <c r="H56" s="85"/>
      <c r="I56" s="85"/>
      <c r="J56" s="85"/>
      <c r="AK56" s="1"/>
      <c r="AL56" s="1"/>
      <c r="AM56" s="1"/>
      <c r="AN56" s="1"/>
    </row>
    <row r="57" spans="1:40" ht="15" customHeight="1">
      <c r="A57" s="156"/>
      <c r="B57" s="1"/>
      <c r="C57" s="1"/>
      <c r="E57" s="1"/>
      <c r="F57" s="79"/>
      <c r="G57" s="85"/>
      <c r="H57" s="85"/>
      <c r="I57" s="85"/>
      <c r="J57" s="85"/>
      <c r="AK57" s="1"/>
      <c r="AL57" s="1"/>
      <c r="AM57" s="1"/>
      <c r="AN57" s="1"/>
    </row>
    <row r="58" spans="1:40" ht="15" customHeight="1">
      <c r="A58" s="156"/>
      <c r="B58" s="1"/>
      <c r="C58" s="1"/>
      <c r="E58" s="1"/>
      <c r="F58" s="79"/>
      <c r="G58" s="85"/>
      <c r="H58" s="85"/>
      <c r="I58" s="85"/>
      <c r="J58" s="85"/>
      <c r="AK58" s="1"/>
      <c r="AL58" s="1"/>
      <c r="AM58" s="1"/>
      <c r="AN58" s="1"/>
    </row>
    <row r="59" spans="1:36" s="43" customFormat="1" ht="15" customHeight="1">
      <c r="A59" s="156"/>
      <c r="F59" s="79"/>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row>
    <row r="60" spans="1:36" s="43" customFormat="1" ht="15" customHeight="1">
      <c r="A60" s="156"/>
      <c r="F60" s="79"/>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row>
    <row r="61" spans="1:36" s="43" customFormat="1" ht="15" customHeight="1">
      <c r="A61" s="156"/>
      <c r="F61" s="79"/>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row>
    <row r="62" spans="1:36" s="43" customFormat="1" ht="15" customHeight="1">
      <c r="A62" s="156"/>
      <c r="F62" s="79"/>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row>
    <row r="63" spans="1:40" ht="15" customHeight="1">
      <c r="A63" s="156"/>
      <c r="B63" s="1"/>
      <c r="C63" s="1"/>
      <c r="E63" s="1"/>
      <c r="F63" s="79"/>
      <c r="G63" s="85"/>
      <c r="H63" s="85"/>
      <c r="I63" s="85"/>
      <c r="J63" s="85"/>
      <c r="AK63" s="1"/>
      <c r="AL63" s="1"/>
      <c r="AM63" s="1"/>
      <c r="AN63" s="1"/>
    </row>
    <row r="64" spans="1:40" ht="15" customHeight="1">
      <c r="A64" s="156"/>
      <c r="B64" s="1"/>
      <c r="C64" s="1"/>
      <c r="E64" s="1"/>
      <c r="F64" s="79"/>
      <c r="G64" s="85"/>
      <c r="H64" s="85"/>
      <c r="I64" s="85"/>
      <c r="J64" s="85"/>
      <c r="AK64" s="1"/>
      <c r="AL64" s="1"/>
      <c r="AM64" s="1"/>
      <c r="AN64" s="1"/>
    </row>
    <row r="65" spans="1:40" ht="15" customHeight="1">
      <c r="A65" s="156"/>
      <c r="B65" s="1"/>
      <c r="C65" s="1"/>
      <c r="E65" s="1"/>
      <c r="F65" s="79"/>
      <c r="G65" s="85"/>
      <c r="H65" s="85"/>
      <c r="I65" s="85"/>
      <c r="J65" s="85"/>
      <c r="AK65" s="1"/>
      <c r="AL65" s="1"/>
      <c r="AM65" s="1"/>
      <c r="AN65" s="1"/>
    </row>
    <row r="66" spans="1:40" ht="15" customHeight="1">
      <c r="A66" s="156"/>
      <c r="B66" s="1"/>
      <c r="C66" s="1"/>
      <c r="E66" s="1"/>
      <c r="F66" s="79"/>
      <c r="G66" s="85"/>
      <c r="H66" s="85"/>
      <c r="I66" s="85"/>
      <c r="J66" s="85"/>
      <c r="AK66" s="1"/>
      <c r="AL66" s="1"/>
      <c r="AM66" s="1"/>
      <c r="AN66" s="1"/>
    </row>
    <row r="67" spans="1:40" ht="15" customHeight="1">
      <c r="A67" s="156"/>
      <c r="B67" s="1"/>
      <c r="C67" s="1"/>
      <c r="E67" s="1"/>
      <c r="F67" s="79"/>
      <c r="G67" s="85"/>
      <c r="H67" s="85"/>
      <c r="I67" s="85"/>
      <c r="J67" s="85"/>
      <c r="AK67" s="1"/>
      <c r="AL67" s="1"/>
      <c r="AM67" s="1"/>
      <c r="AN67" s="1"/>
    </row>
    <row r="68" spans="1:40" ht="15">
      <c r="A68" s="156"/>
      <c r="B68" s="1"/>
      <c r="C68" s="1"/>
      <c r="E68" s="1"/>
      <c r="F68" s="79"/>
      <c r="G68" s="85"/>
      <c r="H68" s="85"/>
      <c r="I68" s="85"/>
      <c r="J68" s="85"/>
      <c r="AK68" s="1"/>
      <c r="AL68" s="1"/>
      <c r="AM68" s="1"/>
      <c r="AN68" s="1"/>
    </row>
    <row r="69" spans="1:40" ht="15">
      <c r="A69" s="156"/>
      <c r="B69" s="1"/>
      <c r="C69" s="1"/>
      <c r="E69" s="1"/>
      <c r="F69" s="79"/>
      <c r="G69" s="85"/>
      <c r="H69" s="85"/>
      <c r="I69" s="85"/>
      <c r="J69" s="85"/>
      <c r="AK69" s="1"/>
      <c r="AL69" s="1"/>
      <c r="AM69" s="1"/>
      <c r="AN69" s="1"/>
    </row>
    <row r="70" spans="1:40" ht="15">
      <c r="A70" s="156"/>
      <c r="B70" s="1"/>
      <c r="C70" s="1"/>
      <c r="E70" s="1"/>
      <c r="F70" s="79"/>
      <c r="G70" s="85"/>
      <c r="H70" s="85"/>
      <c r="I70" s="85"/>
      <c r="J70" s="85"/>
      <c r="AK70" s="1"/>
      <c r="AL70" s="1"/>
      <c r="AM70" s="1"/>
      <c r="AN70" s="1"/>
    </row>
    <row r="71" spans="1:40" ht="15">
      <c r="A71" s="156"/>
      <c r="B71" s="1"/>
      <c r="C71" s="1"/>
      <c r="E71" s="1"/>
      <c r="F71" s="79"/>
      <c r="G71" s="85"/>
      <c r="H71" s="85"/>
      <c r="I71" s="85"/>
      <c r="J71" s="85"/>
      <c r="AK71" s="1"/>
      <c r="AL71" s="1"/>
      <c r="AM71" s="1"/>
      <c r="AN71" s="1"/>
    </row>
    <row r="72" spans="1:40" ht="15">
      <c r="A72" s="156"/>
      <c r="B72" s="1"/>
      <c r="C72" s="1"/>
      <c r="E72" s="1"/>
      <c r="F72" s="79"/>
      <c r="G72" s="85"/>
      <c r="H72" s="85"/>
      <c r="I72" s="85"/>
      <c r="J72" s="85"/>
      <c r="AK72" s="1"/>
      <c r="AL72" s="1"/>
      <c r="AM72" s="1"/>
      <c r="AN72" s="1"/>
    </row>
    <row r="73" spans="1:40" ht="15">
      <c r="A73" s="156"/>
      <c r="B73" s="1"/>
      <c r="C73" s="1"/>
      <c r="E73" s="1"/>
      <c r="F73" s="79"/>
      <c r="G73" s="85"/>
      <c r="H73" s="85"/>
      <c r="I73" s="85"/>
      <c r="J73" s="85"/>
      <c r="AK73" s="1"/>
      <c r="AL73" s="1"/>
      <c r="AM73" s="1"/>
      <c r="AN73" s="1"/>
    </row>
    <row r="74" spans="1:40" ht="15">
      <c r="A74" s="156"/>
      <c r="B74" s="1"/>
      <c r="C74" s="1"/>
      <c r="E74" s="1"/>
      <c r="F74" s="79"/>
      <c r="G74" s="85"/>
      <c r="H74" s="85"/>
      <c r="I74" s="85"/>
      <c r="J74" s="85"/>
      <c r="AK74" s="1"/>
      <c r="AL74" s="1"/>
      <c r="AM74" s="1"/>
      <c r="AN74" s="1"/>
    </row>
    <row r="75" spans="1:40" ht="15">
      <c r="A75" s="156"/>
      <c r="B75" s="1"/>
      <c r="C75" s="1"/>
      <c r="E75" s="1"/>
      <c r="F75" s="79"/>
      <c r="G75" s="85"/>
      <c r="H75" s="85"/>
      <c r="I75" s="85"/>
      <c r="J75" s="85"/>
      <c r="AK75" s="1"/>
      <c r="AL75" s="1"/>
      <c r="AM75" s="1"/>
      <c r="AN75" s="1"/>
    </row>
    <row r="76" spans="1:40" ht="15">
      <c r="A76" s="156"/>
      <c r="B76" s="1"/>
      <c r="C76" s="1"/>
      <c r="E76" s="1"/>
      <c r="F76" s="79"/>
      <c r="G76" s="85"/>
      <c r="H76" s="85"/>
      <c r="I76" s="85"/>
      <c r="J76" s="85"/>
      <c r="AK76" s="1"/>
      <c r="AL76" s="1"/>
      <c r="AM76" s="1"/>
      <c r="AN76" s="1"/>
    </row>
    <row r="77" spans="1:40" ht="15">
      <c r="A77" s="156"/>
      <c r="B77" s="1"/>
      <c r="C77" s="1"/>
      <c r="E77" s="1"/>
      <c r="F77" s="79"/>
      <c r="G77" s="85"/>
      <c r="H77" s="85"/>
      <c r="I77" s="85"/>
      <c r="J77" s="85"/>
      <c r="AK77" s="1"/>
      <c r="AL77" s="1"/>
      <c r="AM77" s="1"/>
      <c r="AN77" s="1"/>
    </row>
    <row r="78" spans="1:40" ht="15">
      <c r="A78" s="156"/>
      <c r="B78" s="1"/>
      <c r="C78" s="1"/>
      <c r="E78" s="1"/>
      <c r="F78" s="79"/>
      <c r="G78" s="85"/>
      <c r="H78" s="85"/>
      <c r="I78" s="85"/>
      <c r="J78" s="85"/>
      <c r="AK78" s="1"/>
      <c r="AL78" s="1"/>
      <c r="AM78" s="1"/>
      <c r="AN78" s="1"/>
    </row>
    <row r="79" spans="1:40" ht="15">
      <c r="A79" s="156"/>
      <c r="B79" s="1"/>
      <c r="C79" s="1"/>
      <c r="E79" s="1"/>
      <c r="F79" s="79"/>
      <c r="G79" s="85"/>
      <c r="H79" s="85"/>
      <c r="I79" s="85"/>
      <c r="J79" s="85"/>
      <c r="AK79" s="1"/>
      <c r="AL79" s="1"/>
      <c r="AM79" s="1"/>
      <c r="AN79" s="1"/>
    </row>
    <row r="80" spans="1:40" ht="15">
      <c r="A80" s="156"/>
      <c r="B80" s="1"/>
      <c r="C80" s="1"/>
      <c r="E80" s="1"/>
      <c r="F80" s="79"/>
      <c r="G80" s="85"/>
      <c r="H80" s="85"/>
      <c r="I80" s="85"/>
      <c r="J80" s="85"/>
      <c r="AK80" s="1"/>
      <c r="AL80" s="1"/>
      <c r="AM80" s="1"/>
      <c r="AN80" s="1"/>
    </row>
    <row r="81" spans="1:40" ht="15">
      <c r="A81" s="156"/>
      <c r="B81" s="1"/>
      <c r="C81" s="1"/>
      <c r="E81" s="1"/>
      <c r="F81" s="79"/>
      <c r="G81" s="85"/>
      <c r="H81" s="85"/>
      <c r="I81" s="85"/>
      <c r="J81" s="85"/>
      <c r="AK81" s="1"/>
      <c r="AL81" s="1"/>
      <c r="AM81" s="1"/>
      <c r="AN81" s="1"/>
    </row>
    <row r="82" spans="1:40" ht="15">
      <c r="A82" s="156"/>
      <c r="B82" s="1"/>
      <c r="C82" s="1"/>
      <c r="E82" s="1"/>
      <c r="F82" s="79"/>
      <c r="G82" s="85"/>
      <c r="H82" s="85"/>
      <c r="I82" s="85"/>
      <c r="J82" s="85"/>
      <c r="AK82" s="1"/>
      <c r="AL82" s="1"/>
      <c r="AM82" s="1"/>
      <c r="AN82" s="1"/>
    </row>
    <row r="83" spans="1:40" ht="15">
      <c r="A83" s="156"/>
      <c r="B83" s="1"/>
      <c r="C83" s="1"/>
      <c r="E83" s="1"/>
      <c r="F83" s="79"/>
      <c r="G83" s="85"/>
      <c r="H83" s="85"/>
      <c r="I83" s="85"/>
      <c r="J83" s="85"/>
      <c r="AK83" s="1"/>
      <c r="AL83" s="1"/>
      <c r="AM83" s="1"/>
      <c r="AN83" s="1"/>
    </row>
    <row r="84" spans="1:40" ht="15">
      <c r="A84" s="156"/>
      <c r="B84" s="1"/>
      <c r="C84" s="1"/>
      <c r="E84" s="1"/>
      <c r="F84" s="79"/>
      <c r="G84" s="85"/>
      <c r="H84" s="85"/>
      <c r="I84" s="85"/>
      <c r="J84" s="85"/>
      <c r="AK84" s="1"/>
      <c r="AL84" s="1"/>
      <c r="AM84" s="1"/>
      <c r="AN84" s="1"/>
    </row>
    <row r="85" spans="1:40" ht="15">
      <c r="A85" s="156"/>
      <c r="B85" s="1"/>
      <c r="C85" s="1"/>
      <c r="E85" s="1"/>
      <c r="F85" s="79"/>
      <c r="G85" s="85"/>
      <c r="H85" s="85"/>
      <c r="I85" s="85"/>
      <c r="J85" s="85"/>
      <c r="AK85" s="1"/>
      <c r="AL85" s="1"/>
      <c r="AM85" s="1"/>
      <c r="AN85" s="1"/>
    </row>
    <row r="86" spans="1:40" ht="15">
      <c r="A86" s="156"/>
      <c r="B86" s="1"/>
      <c r="C86" s="1"/>
      <c r="E86" s="1"/>
      <c r="F86" s="79"/>
      <c r="G86" s="85"/>
      <c r="H86" s="85"/>
      <c r="I86" s="85"/>
      <c r="J86" s="85"/>
      <c r="AK86" s="1"/>
      <c r="AL86" s="1"/>
      <c r="AM86" s="1"/>
      <c r="AN86" s="1"/>
    </row>
    <row r="87" spans="1:40" ht="15">
      <c r="A87" s="156"/>
      <c r="B87" s="1"/>
      <c r="C87" s="1"/>
      <c r="E87" s="1"/>
      <c r="F87" s="79"/>
      <c r="G87" s="85"/>
      <c r="H87" s="85"/>
      <c r="I87" s="85"/>
      <c r="J87" s="85"/>
      <c r="AK87" s="1"/>
      <c r="AL87" s="1"/>
      <c r="AM87" s="1"/>
      <c r="AN87" s="1"/>
    </row>
    <row r="88" spans="1:40" ht="15">
      <c r="A88" s="156"/>
      <c r="B88" s="1"/>
      <c r="C88" s="1"/>
      <c r="E88" s="1"/>
      <c r="F88" s="79"/>
      <c r="G88" s="85"/>
      <c r="H88" s="85"/>
      <c r="I88" s="85"/>
      <c r="J88" s="85"/>
      <c r="AK88" s="1"/>
      <c r="AL88" s="1"/>
      <c r="AM88" s="1"/>
      <c r="AN88" s="1"/>
    </row>
    <row r="89" spans="1:40" ht="15">
      <c r="A89" s="156"/>
      <c r="B89" s="1"/>
      <c r="C89" s="1"/>
      <c r="E89" s="1"/>
      <c r="F89" s="79"/>
      <c r="G89" s="85"/>
      <c r="H89" s="85"/>
      <c r="I89" s="85"/>
      <c r="J89" s="85"/>
      <c r="AK89" s="1"/>
      <c r="AL89" s="1"/>
      <c r="AM89" s="1"/>
      <c r="AN89" s="1"/>
    </row>
    <row r="90" spans="1:40" ht="15">
      <c r="A90" s="156"/>
      <c r="B90" s="1"/>
      <c r="C90" s="1"/>
      <c r="E90" s="1"/>
      <c r="F90" s="79"/>
      <c r="G90" s="85"/>
      <c r="H90" s="85"/>
      <c r="I90" s="85"/>
      <c r="J90" s="85"/>
      <c r="AK90" s="1"/>
      <c r="AL90" s="1"/>
      <c r="AM90" s="1"/>
      <c r="AN90" s="1"/>
    </row>
    <row r="91" spans="1:40" ht="15">
      <c r="A91" s="156"/>
      <c r="B91" s="1"/>
      <c r="C91" s="1"/>
      <c r="E91" s="1"/>
      <c r="F91" s="79"/>
      <c r="G91" s="85"/>
      <c r="H91" s="85"/>
      <c r="I91" s="85"/>
      <c r="J91" s="85"/>
      <c r="AK91" s="1"/>
      <c r="AL91" s="1"/>
      <c r="AM91" s="1"/>
      <c r="AN91" s="1"/>
    </row>
    <row r="92" spans="1:40" ht="15">
      <c r="A92" s="156"/>
      <c r="B92" s="1"/>
      <c r="C92" s="1"/>
      <c r="E92" s="1"/>
      <c r="F92" s="79"/>
      <c r="G92" s="85"/>
      <c r="H92" s="85"/>
      <c r="I92" s="85"/>
      <c r="J92" s="85"/>
      <c r="AK92" s="1"/>
      <c r="AL92" s="1"/>
      <c r="AM92" s="1"/>
      <c r="AN92" s="1"/>
    </row>
    <row r="93" spans="1:40" ht="15">
      <c r="A93" s="156"/>
      <c r="B93" s="1"/>
      <c r="C93" s="1"/>
      <c r="E93" s="1"/>
      <c r="F93" s="79"/>
      <c r="G93" s="85"/>
      <c r="H93" s="85"/>
      <c r="I93" s="85"/>
      <c r="J93" s="85"/>
      <c r="AK93" s="1"/>
      <c r="AL93" s="1"/>
      <c r="AM93" s="1"/>
      <c r="AN93" s="1"/>
    </row>
    <row r="94" spans="1:40" ht="15">
      <c r="A94" s="156"/>
      <c r="B94" s="1"/>
      <c r="C94" s="1"/>
      <c r="E94" s="1"/>
      <c r="F94" s="79"/>
      <c r="G94" s="85"/>
      <c r="H94" s="85"/>
      <c r="I94" s="85"/>
      <c r="J94" s="85"/>
      <c r="AK94" s="1"/>
      <c r="AL94" s="1"/>
      <c r="AM94" s="1"/>
      <c r="AN94" s="1"/>
    </row>
    <row r="95" spans="1:40" ht="15">
      <c r="A95" s="156"/>
      <c r="B95" s="1"/>
      <c r="C95" s="1"/>
      <c r="E95" s="1"/>
      <c r="F95" s="79"/>
      <c r="G95" s="85"/>
      <c r="H95" s="85"/>
      <c r="I95" s="85"/>
      <c r="J95" s="85"/>
      <c r="AK95" s="1"/>
      <c r="AL95" s="1"/>
      <c r="AM95" s="1"/>
      <c r="AN95" s="1"/>
    </row>
    <row r="96" spans="1:40" ht="15">
      <c r="A96" s="156"/>
      <c r="B96" s="1"/>
      <c r="C96" s="1"/>
      <c r="E96" s="1"/>
      <c r="F96" s="79"/>
      <c r="G96" s="85"/>
      <c r="H96" s="85"/>
      <c r="I96" s="85"/>
      <c r="J96" s="85"/>
      <c r="AK96" s="1"/>
      <c r="AL96" s="1"/>
      <c r="AM96" s="1"/>
      <c r="AN96" s="1"/>
    </row>
    <row r="97" spans="1:40" ht="15">
      <c r="A97" s="156"/>
      <c r="B97" s="1"/>
      <c r="C97" s="1"/>
      <c r="E97" s="1"/>
      <c r="F97" s="79"/>
      <c r="G97" s="85"/>
      <c r="H97" s="85"/>
      <c r="I97" s="85"/>
      <c r="J97" s="85"/>
      <c r="AK97" s="1"/>
      <c r="AL97" s="1"/>
      <c r="AM97" s="1"/>
      <c r="AN97" s="1"/>
    </row>
    <row r="98" spans="1:40" ht="15">
      <c r="A98" s="156"/>
      <c r="B98" s="1"/>
      <c r="C98" s="1"/>
      <c r="E98" s="1"/>
      <c r="F98" s="79"/>
      <c r="G98" s="85"/>
      <c r="H98" s="85"/>
      <c r="I98" s="85"/>
      <c r="J98" s="85"/>
      <c r="AK98" s="1"/>
      <c r="AL98" s="1"/>
      <c r="AM98" s="1"/>
      <c r="AN98" s="1"/>
    </row>
    <row r="99" spans="1:40" ht="15">
      <c r="A99" s="156"/>
      <c r="B99" s="1"/>
      <c r="C99" s="1"/>
      <c r="E99" s="1"/>
      <c r="F99" s="79"/>
      <c r="G99" s="85"/>
      <c r="H99" s="85"/>
      <c r="I99" s="85"/>
      <c r="J99" s="85"/>
      <c r="AK99" s="1"/>
      <c r="AL99" s="1"/>
      <c r="AM99" s="1"/>
      <c r="AN99" s="1"/>
    </row>
    <row r="100" spans="1:40" ht="15">
      <c r="A100" s="156"/>
      <c r="B100" s="1"/>
      <c r="C100" s="1"/>
      <c r="E100" s="1"/>
      <c r="F100" s="79"/>
      <c r="G100" s="85"/>
      <c r="H100" s="85"/>
      <c r="I100" s="85"/>
      <c r="J100" s="85"/>
      <c r="AK100" s="1"/>
      <c r="AL100" s="1"/>
      <c r="AM100" s="1"/>
      <c r="AN100" s="1"/>
    </row>
    <row r="101" spans="1:40" ht="15">
      <c r="A101" s="156"/>
      <c r="B101" s="1"/>
      <c r="C101" s="1"/>
      <c r="E101" s="1"/>
      <c r="F101" s="79"/>
      <c r="G101" s="85"/>
      <c r="H101" s="85"/>
      <c r="I101" s="85"/>
      <c r="J101" s="85"/>
      <c r="AK101" s="1"/>
      <c r="AL101" s="1"/>
      <c r="AM101" s="1"/>
      <c r="AN101" s="1"/>
    </row>
    <row r="102" spans="1:40" ht="15">
      <c r="A102" s="156"/>
      <c r="B102" s="1"/>
      <c r="C102" s="1"/>
      <c r="E102" s="1"/>
      <c r="F102" s="79"/>
      <c r="G102" s="85"/>
      <c r="H102" s="85"/>
      <c r="I102" s="85"/>
      <c r="J102" s="85"/>
      <c r="AK102" s="1"/>
      <c r="AL102" s="1"/>
      <c r="AM102" s="1"/>
      <c r="AN102" s="1"/>
    </row>
    <row r="103" spans="1:40" ht="15">
      <c r="A103" s="156"/>
      <c r="B103" s="1"/>
      <c r="C103" s="1"/>
      <c r="E103" s="1"/>
      <c r="F103" s="79"/>
      <c r="G103" s="85"/>
      <c r="H103" s="85"/>
      <c r="I103" s="85"/>
      <c r="J103" s="85"/>
      <c r="AK103" s="1"/>
      <c r="AL103" s="1"/>
      <c r="AM103" s="1"/>
      <c r="AN103" s="1"/>
    </row>
    <row r="104" spans="1:40" ht="15">
      <c r="A104" s="156"/>
      <c r="B104" s="1"/>
      <c r="C104" s="1"/>
      <c r="E104" s="1"/>
      <c r="F104" s="79"/>
      <c r="G104" s="85"/>
      <c r="H104" s="85"/>
      <c r="I104" s="85"/>
      <c r="J104" s="85"/>
      <c r="AK104" s="1"/>
      <c r="AL104" s="1"/>
      <c r="AM104" s="1"/>
      <c r="AN104" s="1"/>
    </row>
    <row r="105" spans="1:40" ht="15">
      <c r="A105" s="156"/>
      <c r="B105" s="1"/>
      <c r="C105" s="1"/>
      <c r="E105" s="1"/>
      <c r="F105" s="79"/>
      <c r="G105" s="85"/>
      <c r="H105" s="85"/>
      <c r="I105" s="85"/>
      <c r="J105" s="85"/>
      <c r="AK105" s="1"/>
      <c r="AL105" s="1"/>
      <c r="AM105" s="1"/>
      <c r="AN105" s="1"/>
    </row>
    <row r="106" spans="1:40" ht="15">
      <c r="A106" s="156"/>
      <c r="B106" s="1"/>
      <c r="C106" s="1"/>
      <c r="E106" s="1"/>
      <c r="F106" s="79"/>
      <c r="G106" s="85"/>
      <c r="H106" s="85"/>
      <c r="I106" s="85"/>
      <c r="J106" s="85"/>
      <c r="AK106" s="1"/>
      <c r="AL106" s="1"/>
      <c r="AM106" s="1"/>
      <c r="AN106" s="1"/>
    </row>
    <row r="107" spans="1:40" ht="15">
      <c r="A107" s="156"/>
      <c r="B107" s="1"/>
      <c r="C107" s="1"/>
      <c r="E107" s="1"/>
      <c r="F107" s="79"/>
      <c r="G107" s="85"/>
      <c r="H107" s="85"/>
      <c r="I107" s="85"/>
      <c r="J107" s="85"/>
      <c r="AK107" s="1"/>
      <c r="AL107" s="1"/>
      <c r="AM107" s="1"/>
      <c r="AN107" s="1"/>
    </row>
    <row r="108" spans="1:40" ht="15">
      <c r="A108" s="156"/>
      <c r="B108" s="1"/>
      <c r="C108" s="1"/>
      <c r="E108" s="1"/>
      <c r="F108" s="79"/>
      <c r="G108" s="85"/>
      <c r="H108" s="85"/>
      <c r="I108" s="85"/>
      <c r="J108" s="85"/>
      <c r="AK108" s="1"/>
      <c r="AL108" s="1"/>
      <c r="AM108" s="1"/>
      <c r="AN108" s="1"/>
    </row>
    <row r="109" spans="1:40" ht="15">
      <c r="A109" s="156"/>
      <c r="B109" s="1"/>
      <c r="C109" s="1"/>
      <c r="E109" s="1"/>
      <c r="F109" s="79"/>
      <c r="G109" s="85"/>
      <c r="H109" s="85"/>
      <c r="I109" s="85"/>
      <c r="J109" s="85"/>
      <c r="AK109" s="1"/>
      <c r="AL109" s="1"/>
      <c r="AM109" s="1"/>
      <c r="AN109" s="1"/>
    </row>
    <row r="110" spans="1:40" ht="15">
      <c r="A110" s="156"/>
      <c r="B110" s="1"/>
      <c r="C110" s="1"/>
      <c r="E110" s="1"/>
      <c r="F110" s="79"/>
      <c r="G110" s="85"/>
      <c r="H110" s="85"/>
      <c r="I110" s="85"/>
      <c r="J110" s="85"/>
      <c r="AK110" s="1"/>
      <c r="AL110" s="1"/>
      <c r="AM110" s="1"/>
      <c r="AN110" s="1"/>
    </row>
    <row r="111" spans="1:40" ht="15">
      <c r="A111" s="156"/>
      <c r="B111" s="1"/>
      <c r="C111" s="1"/>
      <c r="E111" s="1"/>
      <c r="F111" s="79"/>
      <c r="G111" s="85"/>
      <c r="H111" s="85"/>
      <c r="I111" s="85"/>
      <c r="J111" s="85"/>
      <c r="AK111" s="1"/>
      <c r="AL111" s="1"/>
      <c r="AM111" s="1"/>
      <c r="AN111" s="1"/>
    </row>
    <row r="112" spans="1:40" ht="15">
      <c r="A112" s="156"/>
      <c r="B112" s="1"/>
      <c r="C112" s="1"/>
      <c r="E112" s="1"/>
      <c r="F112" s="79"/>
      <c r="G112" s="85"/>
      <c r="H112" s="85"/>
      <c r="I112" s="85"/>
      <c r="J112" s="85"/>
      <c r="AK112" s="1"/>
      <c r="AL112" s="1"/>
      <c r="AM112" s="1"/>
      <c r="AN112" s="1"/>
    </row>
    <row r="113" spans="1:40" ht="15">
      <c r="A113" s="156"/>
      <c r="B113" s="1"/>
      <c r="C113" s="1"/>
      <c r="E113" s="1"/>
      <c r="F113" s="79"/>
      <c r="G113" s="85"/>
      <c r="H113" s="85"/>
      <c r="I113" s="85"/>
      <c r="J113" s="85"/>
      <c r="AK113" s="1"/>
      <c r="AL113" s="1"/>
      <c r="AM113" s="1"/>
      <c r="AN113" s="1"/>
    </row>
    <row r="114" spans="1:40" ht="15">
      <c r="A114" s="156"/>
      <c r="B114" s="1"/>
      <c r="C114" s="1"/>
      <c r="E114" s="1"/>
      <c r="F114" s="79"/>
      <c r="G114" s="85"/>
      <c r="H114" s="85"/>
      <c r="I114" s="85"/>
      <c r="J114" s="85"/>
      <c r="AK114" s="1"/>
      <c r="AL114" s="1"/>
      <c r="AM114" s="1"/>
      <c r="AN114" s="1"/>
    </row>
    <row r="115" spans="1:40" ht="15">
      <c r="A115" s="156"/>
      <c r="B115" s="1"/>
      <c r="C115" s="1"/>
      <c r="E115" s="1"/>
      <c r="F115" s="79"/>
      <c r="G115" s="85"/>
      <c r="H115" s="85"/>
      <c r="I115" s="85"/>
      <c r="J115" s="85"/>
      <c r="AK115" s="1"/>
      <c r="AL115" s="1"/>
      <c r="AM115" s="1"/>
      <c r="AN115" s="1"/>
    </row>
    <row r="116" spans="1:40" ht="15">
      <c r="A116" s="156"/>
      <c r="B116" s="1"/>
      <c r="C116" s="1"/>
      <c r="E116" s="1"/>
      <c r="F116" s="79"/>
      <c r="G116" s="85"/>
      <c r="H116" s="85"/>
      <c r="I116" s="85"/>
      <c r="J116" s="85"/>
      <c r="AK116" s="1"/>
      <c r="AL116" s="1"/>
      <c r="AM116" s="1"/>
      <c r="AN116" s="1"/>
    </row>
    <row r="117" spans="1:40" ht="15">
      <c r="A117" s="156"/>
      <c r="B117" s="1"/>
      <c r="C117" s="1"/>
      <c r="E117" s="1"/>
      <c r="F117" s="79"/>
      <c r="G117" s="85"/>
      <c r="H117" s="85"/>
      <c r="I117" s="85"/>
      <c r="J117" s="85"/>
      <c r="AK117" s="1"/>
      <c r="AL117" s="1"/>
      <c r="AM117" s="1"/>
      <c r="AN117" s="1"/>
    </row>
    <row r="118" spans="1:40" ht="15">
      <c r="A118" s="156"/>
      <c r="B118" s="1"/>
      <c r="C118" s="1"/>
      <c r="E118" s="1"/>
      <c r="F118" s="79"/>
      <c r="G118" s="85"/>
      <c r="H118" s="85"/>
      <c r="I118" s="85"/>
      <c r="J118" s="85"/>
      <c r="AK118" s="1"/>
      <c r="AL118" s="1"/>
      <c r="AM118" s="1"/>
      <c r="AN118" s="1"/>
    </row>
    <row r="119" spans="1:40" ht="15">
      <c r="A119" s="156"/>
      <c r="B119" s="1"/>
      <c r="C119" s="1"/>
      <c r="E119" s="1"/>
      <c r="F119" s="79"/>
      <c r="G119" s="85"/>
      <c r="H119" s="85"/>
      <c r="I119" s="85"/>
      <c r="J119" s="85"/>
      <c r="AK119" s="1"/>
      <c r="AL119" s="1"/>
      <c r="AM119" s="1"/>
      <c r="AN119" s="1"/>
    </row>
    <row r="120" spans="1:40" ht="15">
      <c r="A120" s="156"/>
      <c r="B120" s="1"/>
      <c r="C120" s="1"/>
      <c r="E120" s="1"/>
      <c r="F120" s="79"/>
      <c r="G120" s="85"/>
      <c r="H120" s="85"/>
      <c r="I120" s="85"/>
      <c r="J120" s="85"/>
      <c r="AK120" s="1"/>
      <c r="AL120" s="1"/>
      <c r="AM120" s="1"/>
      <c r="AN120" s="1"/>
    </row>
    <row r="121" spans="1:40" ht="15">
      <c r="A121" s="156"/>
      <c r="B121" s="1"/>
      <c r="C121" s="1"/>
      <c r="E121" s="1"/>
      <c r="F121" s="79"/>
      <c r="G121" s="85"/>
      <c r="H121" s="85"/>
      <c r="I121" s="85"/>
      <c r="J121" s="85"/>
      <c r="AK121" s="1"/>
      <c r="AL121" s="1"/>
      <c r="AM121" s="1"/>
      <c r="AN121" s="1"/>
    </row>
    <row r="122" spans="1:40" ht="15">
      <c r="A122" s="156"/>
      <c r="B122" s="1"/>
      <c r="C122" s="1"/>
      <c r="E122" s="1"/>
      <c r="F122" s="79"/>
      <c r="G122" s="85"/>
      <c r="H122" s="85"/>
      <c r="I122" s="85"/>
      <c r="J122" s="85"/>
      <c r="AK122" s="1"/>
      <c r="AL122" s="1"/>
      <c r="AM122" s="1"/>
      <c r="AN122" s="1"/>
    </row>
    <row r="123" spans="1:40" ht="15">
      <c r="A123" s="156"/>
      <c r="B123" s="1"/>
      <c r="C123" s="1"/>
      <c r="E123" s="1"/>
      <c r="F123" s="79"/>
      <c r="G123" s="85"/>
      <c r="H123" s="85"/>
      <c r="I123" s="85"/>
      <c r="J123" s="85"/>
      <c r="AK123" s="1"/>
      <c r="AL123" s="1"/>
      <c r="AM123" s="1"/>
      <c r="AN123" s="1"/>
    </row>
    <row r="124" spans="1:40" ht="15">
      <c r="A124" s="156"/>
      <c r="B124" s="1"/>
      <c r="C124" s="1"/>
      <c r="E124" s="1"/>
      <c r="F124" s="79"/>
      <c r="G124" s="85"/>
      <c r="H124" s="85"/>
      <c r="I124" s="85"/>
      <c r="J124" s="85"/>
      <c r="AK124" s="1"/>
      <c r="AL124" s="1"/>
      <c r="AM124" s="1"/>
      <c r="AN124" s="1"/>
    </row>
    <row r="125" spans="1:40" ht="15">
      <c r="A125" s="156"/>
      <c r="B125" s="1"/>
      <c r="C125" s="1"/>
      <c r="E125" s="1"/>
      <c r="F125" s="79"/>
      <c r="G125" s="85"/>
      <c r="H125" s="85"/>
      <c r="I125" s="85"/>
      <c r="J125" s="85"/>
      <c r="AK125" s="1"/>
      <c r="AL125" s="1"/>
      <c r="AM125" s="1"/>
      <c r="AN125" s="1"/>
    </row>
    <row r="126" spans="1:40" ht="15">
      <c r="A126" s="156"/>
      <c r="B126" s="1"/>
      <c r="C126" s="1"/>
      <c r="E126" s="1"/>
      <c r="F126" s="79"/>
      <c r="G126" s="85"/>
      <c r="H126" s="85"/>
      <c r="I126" s="85"/>
      <c r="J126" s="85"/>
      <c r="AK126" s="1"/>
      <c r="AL126" s="1"/>
      <c r="AM126" s="1"/>
      <c r="AN126" s="1"/>
    </row>
    <row r="127" spans="1:40" ht="15">
      <c r="A127" s="156"/>
      <c r="B127" s="1"/>
      <c r="C127" s="1"/>
      <c r="E127" s="1"/>
      <c r="F127" s="79"/>
      <c r="G127" s="85"/>
      <c r="H127" s="85"/>
      <c r="I127" s="85"/>
      <c r="J127" s="85"/>
      <c r="AK127" s="1"/>
      <c r="AL127" s="1"/>
      <c r="AM127" s="1"/>
      <c r="AN127" s="1"/>
    </row>
    <row r="128" spans="1:40" ht="15">
      <c r="A128" s="156"/>
      <c r="B128" s="1"/>
      <c r="C128" s="1"/>
      <c r="E128" s="1"/>
      <c r="F128" s="79"/>
      <c r="G128" s="85"/>
      <c r="H128" s="85"/>
      <c r="I128" s="85"/>
      <c r="J128" s="85"/>
      <c r="AK128" s="1"/>
      <c r="AL128" s="1"/>
      <c r="AM128" s="1"/>
      <c r="AN128" s="1"/>
    </row>
    <row r="129" spans="1:40" ht="15">
      <c r="A129" s="156"/>
      <c r="B129" s="1"/>
      <c r="C129" s="1"/>
      <c r="E129" s="1"/>
      <c r="F129" s="79"/>
      <c r="G129" s="85"/>
      <c r="H129" s="85"/>
      <c r="I129" s="85"/>
      <c r="J129" s="85"/>
      <c r="AK129" s="1"/>
      <c r="AL129" s="1"/>
      <c r="AM129" s="1"/>
      <c r="AN129" s="1"/>
    </row>
    <row r="130" spans="1:40" ht="15">
      <c r="A130" s="156"/>
      <c r="B130" s="1"/>
      <c r="C130" s="1"/>
      <c r="E130" s="1"/>
      <c r="F130" s="79"/>
      <c r="G130" s="85"/>
      <c r="H130" s="85"/>
      <c r="I130" s="85"/>
      <c r="J130" s="85"/>
      <c r="AK130" s="1"/>
      <c r="AL130" s="1"/>
      <c r="AM130" s="1"/>
      <c r="AN130" s="1"/>
    </row>
    <row r="131" spans="1:40" ht="15">
      <c r="A131" s="156"/>
      <c r="B131" s="1"/>
      <c r="C131" s="1"/>
      <c r="E131" s="1"/>
      <c r="F131" s="79"/>
      <c r="G131" s="85"/>
      <c r="H131" s="85"/>
      <c r="I131" s="85"/>
      <c r="J131" s="85"/>
      <c r="AK131" s="1"/>
      <c r="AL131" s="1"/>
      <c r="AM131" s="1"/>
      <c r="AN131" s="1"/>
    </row>
    <row r="132" spans="1:40" ht="15">
      <c r="A132" s="155"/>
      <c r="B132" s="1"/>
      <c r="C132" s="1"/>
      <c r="E132" s="1"/>
      <c r="F132" s="79"/>
      <c r="G132" s="85"/>
      <c r="H132" s="85"/>
      <c r="I132" s="85"/>
      <c r="J132" s="85"/>
      <c r="AK132" s="1"/>
      <c r="AL132" s="1"/>
      <c r="AM132" s="1"/>
      <c r="AN132" s="1"/>
    </row>
    <row r="133" spans="1:40" ht="15">
      <c r="A133" s="155"/>
      <c r="B133" s="1"/>
      <c r="C133" s="1"/>
      <c r="E133" s="1"/>
      <c r="F133" s="79"/>
      <c r="G133" s="85"/>
      <c r="H133" s="85"/>
      <c r="I133" s="85"/>
      <c r="J133" s="85"/>
      <c r="AK133" s="1"/>
      <c r="AL133" s="1"/>
      <c r="AM133" s="1"/>
      <c r="AN133" s="1"/>
    </row>
    <row r="134" spans="1:4" ht="15">
      <c r="A134" s="153"/>
      <c r="B134" s="153"/>
      <c r="C134" s="153"/>
      <c r="D134" s="153"/>
    </row>
    <row r="135" spans="1:4" ht="15">
      <c r="A135" s="153"/>
      <c r="B135" s="153"/>
      <c r="C135" s="153"/>
      <c r="D135" s="153"/>
    </row>
    <row r="136" spans="1:4" ht="15">
      <c r="A136" s="153"/>
      <c r="B136" s="153"/>
      <c r="C136" s="153"/>
      <c r="D136" s="153"/>
    </row>
    <row r="137" spans="1:4" ht="15">
      <c r="A137" s="153"/>
      <c r="B137" s="153"/>
      <c r="C137" s="153"/>
      <c r="D137" s="153"/>
    </row>
    <row r="138" spans="1:4" ht="15">
      <c r="A138" s="153"/>
      <c r="B138" s="153"/>
      <c r="C138" s="153"/>
      <c r="D138" s="153"/>
    </row>
    <row r="139" spans="1:4" ht="15">
      <c r="A139" s="153"/>
      <c r="B139" s="153"/>
      <c r="C139" s="153"/>
      <c r="D139" s="153"/>
    </row>
    <row r="140" spans="1:4" ht="15">
      <c r="A140" s="153"/>
      <c r="B140" s="153"/>
      <c r="C140" s="153"/>
      <c r="D140" s="153"/>
    </row>
    <row r="141" spans="1:4" ht="15">
      <c r="A141" s="153"/>
      <c r="B141" s="153"/>
      <c r="C141" s="153"/>
      <c r="D141" s="153"/>
    </row>
    <row r="142" spans="1:4" ht="15">
      <c r="A142" s="153"/>
      <c r="B142" s="153"/>
      <c r="C142" s="153"/>
      <c r="D142" s="153"/>
    </row>
    <row r="143" spans="1:4" ht="15">
      <c r="A143" s="153"/>
      <c r="B143" s="153"/>
      <c r="C143" s="153"/>
      <c r="D143" s="153"/>
    </row>
    <row r="144" spans="1:4" ht="15">
      <c r="A144" s="153"/>
      <c r="B144" s="153"/>
      <c r="C144" s="153"/>
      <c r="D144" s="153"/>
    </row>
    <row r="145" spans="1:4" ht="15">
      <c r="A145" s="153"/>
      <c r="B145" s="153"/>
      <c r="C145" s="153"/>
      <c r="D145" s="153"/>
    </row>
    <row r="146" spans="1:4" ht="15">
      <c r="A146" s="153"/>
      <c r="B146" s="153"/>
      <c r="C146" s="153"/>
      <c r="D146" s="153"/>
    </row>
    <row r="147" spans="1:4" ht="15">
      <c r="A147" s="153"/>
      <c r="B147" s="153"/>
      <c r="C147" s="153"/>
      <c r="D147" s="153"/>
    </row>
    <row r="148" spans="1:4" ht="15">
      <c r="A148" s="153"/>
      <c r="B148" s="153"/>
      <c r="C148" s="153"/>
      <c r="D148" s="153"/>
    </row>
    <row r="149" spans="1:4" ht="15">
      <c r="A149" s="153"/>
      <c r="B149" s="153"/>
      <c r="C149" s="153"/>
      <c r="D149" s="153"/>
    </row>
    <row r="150" spans="1:4" ht="15">
      <c r="A150" s="153"/>
      <c r="B150" s="153"/>
      <c r="C150" s="153"/>
      <c r="D150" s="153"/>
    </row>
    <row r="151" spans="1:4" ht="15">
      <c r="A151" s="153"/>
      <c r="B151" s="153"/>
      <c r="C151" s="153"/>
      <c r="D151" s="153"/>
    </row>
    <row r="152" spans="1:4" ht="15">
      <c r="A152" s="153"/>
      <c r="B152" s="153"/>
      <c r="C152" s="153"/>
      <c r="D152" s="153"/>
    </row>
    <row r="153" spans="1:4" ht="15">
      <c r="A153" s="153"/>
      <c r="B153" s="153"/>
      <c r="C153" s="153"/>
      <c r="D153" s="153"/>
    </row>
    <row r="154" spans="1:4" ht="15">
      <c r="A154" s="153"/>
      <c r="B154" s="153"/>
      <c r="C154" s="153"/>
      <c r="D154" s="153"/>
    </row>
    <row r="155" spans="1:4" ht="15">
      <c r="A155" s="153"/>
      <c r="B155" s="153"/>
      <c r="C155" s="153"/>
      <c r="D155" s="153"/>
    </row>
    <row r="156" spans="1:4" ht="15">
      <c r="A156" s="153"/>
      <c r="B156" s="153"/>
      <c r="C156" s="153"/>
      <c r="D156" s="153"/>
    </row>
    <row r="157" spans="1:4" ht="15">
      <c r="A157" s="153"/>
      <c r="B157" s="153"/>
      <c r="C157" s="153"/>
      <c r="D157" s="153"/>
    </row>
    <row r="158" spans="1:4" ht="15">
      <c r="A158" s="153"/>
      <c r="B158" s="153"/>
      <c r="C158" s="153"/>
      <c r="D158" s="153"/>
    </row>
    <row r="159" spans="1:4" ht="15">
      <c r="A159" s="153"/>
      <c r="B159" s="153"/>
      <c r="C159" s="153"/>
      <c r="D159" s="153"/>
    </row>
    <row r="160" spans="1:4" ht="15">
      <c r="A160" s="153"/>
      <c r="B160" s="153"/>
      <c r="C160" s="153"/>
      <c r="D160" s="153"/>
    </row>
    <row r="161" spans="1:4" ht="15">
      <c r="A161" s="153"/>
      <c r="B161" s="153"/>
      <c r="C161" s="153"/>
      <c r="D161" s="153"/>
    </row>
    <row r="162" spans="1:4" ht="15">
      <c r="A162" s="153"/>
      <c r="B162" s="153"/>
      <c r="C162" s="153"/>
      <c r="D162" s="153"/>
    </row>
    <row r="163" spans="1:4" ht="15">
      <c r="A163" s="153"/>
      <c r="B163" s="153"/>
      <c r="C163" s="153"/>
      <c r="D163" s="153"/>
    </row>
    <row r="164" spans="1:4" ht="15">
      <c r="A164" s="153"/>
      <c r="B164" s="153"/>
      <c r="C164" s="153"/>
      <c r="D164" s="153"/>
    </row>
    <row r="165" spans="1:4" ht="15">
      <c r="A165" s="153"/>
      <c r="B165" s="153"/>
      <c r="C165" s="153"/>
      <c r="D165" s="153"/>
    </row>
    <row r="166" spans="1:4" ht="15">
      <c r="A166" s="153"/>
      <c r="B166" s="153"/>
      <c r="C166" s="153"/>
      <c r="D166" s="153"/>
    </row>
    <row r="167" spans="1:4" ht="15">
      <c r="A167" s="153"/>
      <c r="B167" s="153"/>
      <c r="C167" s="153"/>
      <c r="D167" s="153"/>
    </row>
    <row r="168" spans="1:4" ht="15">
      <c r="A168" s="153"/>
      <c r="B168" s="153"/>
      <c r="C168" s="153"/>
      <c r="D168" s="153"/>
    </row>
    <row r="169" spans="1:4" ht="15">
      <c r="A169" s="153"/>
      <c r="B169" s="153"/>
      <c r="C169" s="153"/>
      <c r="D169" s="153"/>
    </row>
    <row r="170" spans="1:4" ht="15">
      <c r="A170" s="153"/>
      <c r="B170" s="153"/>
      <c r="C170" s="153"/>
      <c r="D170" s="153"/>
    </row>
    <row r="171" spans="1:4" ht="15">
      <c r="A171" s="153"/>
      <c r="B171" s="153"/>
      <c r="C171" s="153"/>
      <c r="D171" s="153"/>
    </row>
    <row r="172" spans="1:4" ht="15">
      <c r="A172" s="153"/>
      <c r="B172" s="153"/>
      <c r="C172" s="153"/>
      <c r="D172" s="153"/>
    </row>
    <row r="173" spans="1:4" ht="15">
      <c r="A173" s="153"/>
      <c r="B173" s="153"/>
      <c r="C173" s="153"/>
      <c r="D173" s="153"/>
    </row>
    <row r="174" spans="1:4" ht="15">
      <c r="A174" s="153"/>
      <c r="B174" s="153"/>
      <c r="C174" s="153"/>
      <c r="D174" s="153"/>
    </row>
    <row r="175" spans="1:4" ht="15">
      <c r="A175" s="153"/>
      <c r="B175" s="153"/>
      <c r="C175" s="153"/>
      <c r="D175" s="153"/>
    </row>
    <row r="176" spans="1:4" ht="15">
      <c r="A176" s="153"/>
      <c r="B176" s="153"/>
      <c r="C176" s="153"/>
      <c r="D176" s="153"/>
    </row>
    <row r="177" spans="1:4" ht="15">
      <c r="A177" s="153"/>
      <c r="B177" s="153"/>
      <c r="C177" s="153"/>
      <c r="D177" s="153"/>
    </row>
    <row r="178" spans="1:4" ht="15">
      <c r="A178" s="153"/>
      <c r="B178" s="153"/>
      <c r="C178" s="153"/>
      <c r="D178" s="153"/>
    </row>
    <row r="179" spans="1:4" ht="15">
      <c r="A179" s="153"/>
      <c r="B179" s="153"/>
      <c r="C179" s="153"/>
      <c r="D179" s="153"/>
    </row>
    <row r="180" spans="1:4" ht="15">
      <c r="A180" s="153"/>
      <c r="B180" s="153"/>
      <c r="C180" s="153"/>
      <c r="D180" s="153"/>
    </row>
    <row r="181" spans="1:4" ht="15">
      <c r="A181" s="153"/>
      <c r="B181" s="153"/>
      <c r="C181" s="153"/>
      <c r="D181" s="153"/>
    </row>
    <row r="182" spans="1:4" ht="15">
      <c r="A182" s="153"/>
      <c r="B182" s="153"/>
      <c r="C182" s="153"/>
      <c r="D182" s="153"/>
    </row>
    <row r="183" spans="1:4" ht="15">
      <c r="A183" s="153"/>
      <c r="B183" s="153"/>
      <c r="C183" s="153"/>
      <c r="D183" s="153"/>
    </row>
    <row r="184" spans="1:4" ht="15">
      <c r="A184" s="153"/>
      <c r="B184" s="153"/>
      <c r="C184" s="153"/>
      <c r="D184" s="153"/>
    </row>
    <row r="185" spans="1:4" ht="15">
      <c r="A185" s="153"/>
      <c r="B185" s="153"/>
      <c r="C185" s="153"/>
      <c r="D185" s="153"/>
    </row>
    <row r="186" spans="1:4" ht="15">
      <c r="A186" s="153"/>
      <c r="B186" s="153"/>
      <c r="C186" s="153"/>
      <c r="D186" s="153"/>
    </row>
    <row r="187" spans="1:4" ht="15">
      <c r="A187" s="153"/>
      <c r="B187" s="153"/>
      <c r="C187" s="153"/>
      <c r="D187" s="153"/>
    </row>
    <row r="188" spans="1:4" ht="15">
      <c r="A188" s="153"/>
      <c r="B188" s="153"/>
      <c r="C188" s="153"/>
      <c r="D188" s="153"/>
    </row>
    <row r="189" spans="1:4" ht="15">
      <c r="A189" s="153"/>
      <c r="B189" s="153"/>
      <c r="C189" s="153"/>
      <c r="D189" s="153"/>
    </row>
    <row r="190" spans="1:4" ht="15">
      <c r="A190" s="153"/>
      <c r="B190" s="153"/>
      <c r="C190" s="153"/>
      <c r="D190" s="153"/>
    </row>
    <row r="191" spans="1:4" ht="15">
      <c r="A191" s="153"/>
      <c r="B191" s="153"/>
      <c r="C191" s="153"/>
      <c r="D191" s="153"/>
    </row>
    <row r="192" spans="1:4" ht="15">
      <c r="A192" s="153"/>
      <c r="B192" s="153"/>
      <c r="C192" s="153"/>
      <c r="D192" s="153"/>
    </row>
    <row r="193" spans="1:4" ht="15">
      <c r="A193" s="153"/>
      <c r="B193" s="153"/>
      <c r="C193" s="153"/>
      <c r="D193" s="153"/>
    </row>
    <row r="194" spans="1:4" ht="15">
      <c r="A194" s="153"/>
      <c r="B194" s="153"/>
      <c r="C194" s="153"/>
      <c r="D194" s="153"/>
    </row>
    <row r="195" spans="1:4" ht="15">
      <c r="A195" s="153"/>
      <c r="B195" s="153"/>
      <c r="C195" s="153"/>
      <c r="D195" s="153"/>
    </row>
    <row r="196" spans="1:4" ht="15">
      <c r="A196" s="153"/>
      <c r="B196" s="153"/>
      <c r="C196" s="153"/>
      <c r="D196" s="153"/>
    </row>
    <row r="197" spans="1:4" ht="15">
      <c r="A197" s="153"/>
      <c r="B197" s="153"/>
      <c r="C197" s="153"/>
      <c r="D197" s="153"/>
    </row>
    <row r="198" spans="1:4" ht="15">
      <c r="A198" s="153"/>
      <c r="B198" s="153"/>
      <c r="C198" s="153"/>
      <c r="D198" s="153"/>
    </row>
    <row r="199" spans="1:4" ht="15">
      <c r="A199" s="153"/>
      <c r="B199" s="153"/>
      <c r="C199" s="153"/>
      <c r="D199" s="153"/>
    </row>
    <row r="200" spans="1:4" ht="15">
      <c r="A200" s="153"/>
      <c r="B200" s="153"/>
      <c r="C200" s="153"/>
      <c r="D200" s="153"/>
    </row>
    <row r="201" spans="1:4" ht="15">
      <c r="A201" s="153"/>
      <c r="B201" s="153"/>
      <c r="C201" s="153"/>
      <c r="D201" s="153"/>
    </row>
    <row r="202" spans="1:4" ht="15">
      <c r="A202" s="153"/>
      <c r="B202" s="153"/>
      <c r="C202" s="153"/>
      <c r="D202" s="153"/>
    </row>
  </sheetData>
  <sheetProtection formatCells="0" formatColumns="0" formatRows="0" insertColumns="0" insertRows="0" insertHyperlinks="0" deleteColumns="0" deleteRows="0" sort="0" autoFilter="0" pivotTables="0"/>
  <mergeCells count="2">
    <mergeCell ref="A1:D1"/>
    <mergeCell ref="B2:C2"/>
  </mergeCells>
  <dataValidations count="1">
    <dataValidation type="list" allowBlank="1" showInputMessage="1" showErrorMessage="1" promptTitle="Počet hráčů" prompt="Vyber počet hráčů" sqref="M3">
      <formula1>$M$3:$M$4</formula1>
    </dataValidation>
  </dataValidations>
  <printOptions horizontalCentered="1"/>
  <pageMargins left="0.5905511811023623" right="0.5905511811023623" top="0"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List10">
    <tabColor indexed="41"/>
  </sheetPr>
  <dimension ref="A1:M67"/>
  <sheetViews>
    <sheetView view="pageBreakPreview" zoomScaleSheetLayoutView="100" zoomScalePageLayoutView="0" workbookViewId="0" topLeftCell="A1">
      <selection activeCell="G4" sqref="G4:L67"/>
    </sheetView>
  </sheetViews>
  <sheetFormatPr defaultColWidth="8.875" defaultRowHeight="12.75"/>
  <cols>
    <col min="1" max="1" width="5.625" style="3" customWidth="1"/>
    <col min="2" max="2" width="5.375" style="3" customWidth="1"/>
    <col min="3" max="3" width="18.875" style="3" customWidth="1"/>
    <col min="4" max="4" width="23.375" style="3" customWidth="1"/>
    <col min="5" max="5" width="6.75390625" style="3" customWidth="1"/>
    <col min="6" max="6" width="7.00390625" style="4" customWidth="1"/>
    <col min="7" max="7" width="4.875" style="3" customWidth="1"/>
    <col min="8" max="8" width="5.875" style="3" customWidth="1"/>
    <col min="9" max="9" width="9.00390625" style="3" bestFit="1" customWidth="1"/>
    <col min="10" max="10" width="0.12890625" style="3" customWidth="1"/>
    <col min="11" max="11" width="8.875" style="3" hidden="1" customWidth="1"/>
    <col min="12" max="12" width="9.00390625" style="3" bestFit="1" customWidth="1"/>
    <col min="13" max="16384" width="8.875" style="3" customWidth="1"/>
  </cols>
  <sheetData>
    <row r="1" spans="1:13" ht="18.75" customHeight="1">
      <c r="A1" s="32"/>
      <c r="B1" s="32"/>
      <c r="C1" s="187" t="s">
        <v>14</v>
      </c>
      <c r="D1" s="187"/>
      <c r="M1" s="113" t="e">
        <f>SUM(M4:M51)</f>
        <v>#REF!</v>
      </c>
    </row>
    <row r="2" spans="1:5" ht="12.75" customHeight="1">
      <c r="A2" s="32"/>
      <c r="B2" s="32"/>
      <c r="C2" s="32"/>
      <c r="D2" s="32"/>
      <c r="E2" s="32"/>
    </row>
    <row r="3" spans="1:12" s="70" customFormat="1" ht="15.75">
      <c r="A3" s="114"/>
      <c r="B3" s="114" t="s">
        <v>1</v>
      </c>
      <c r="C3" s="114" t="s">
        <v>7</v>
      </c>
      <c r="D3" s="114" t="s">
        <v>2</v>
      </c>
      <c r="E3" s="115" t="s">
        <v>23</v>
      </c>
      <c r="F3" s="4">
        <f>IF(E3="","",1)</f>
        <v>1</v>
      </c>
      <c r="G3" s="71" t="str">
        <f>B3</f>
        <v>num.</v>
      </c>
      <c r="H3" s="71">
        <f>A3</f>
        <v>0</v>
      </c>
      <c r="I3" s="71" t="str">
        <f>C3</f>
        <v>name</v>
      </c>
      <c r="J3" s="71"/>
      <c r="K3" s="71"/>
      <c r="L3" s="71" t="str">
        <f>E3</f>
        <v>rank</v>
      </c>
    </row>
    <row r="4" spans="1:13" ht="15.75">
      <c r="A4" s="116" t="s">
        <v>16</v>
      </c>
      <c r="B4" s="117" t="e">
        <f>IF(#REF!="","",#REF!)</f>
        <v>#REF!</v>
      </c>
      <c r="C4" s="117" t="e">
        <f>IF(#REF!="","",#REF!)</f>
        <v>#REF!</v>
      </c>
      <c r="D4" s="117" t="e">
        <f>IF(#REF!="","",#REF!)</f>
        <v>#REF!</v>
      </c>
      <c r="E4" s="117" t="e">
        <f>IF(#REF!="","",#REF!)</f>
        <v>#REF!</v>
      </c>
      <c r="F4" s="4">
        <v>1</v>
      </c>
      <c r="G4" s="4">
        <v>1</v>
      </c>
      <c r="H4" s="4" t="s">
        <v>16</v>
      </c>
      <c r="I4" s="4" t="s">
        <v>69</v>
      </c>
      <c r="J4" s="4"/>
      <c r="K4" s="4"/>
      <c r="L4" s="4">
        <v>2</v>
      </c>
      <c r="M4" s="70">
        <f>IF(A4="","",1)</f>
        <v>1</v>
      </c>
    </row>
    <row r="5" spans="1:13" ht="15.75">
      <c r="A5" s="116" t="s">
        <v>17</v>
      </c>
      <c r="B5" s="117" t="e">
        <f>IF(#REF!="","",#REF!)</f>
        <v>#REF!</v>
      </c>
      <c r="C5" s="117" t="e">
        <f>IF(#REF!="","",#REF!)</f>
        <v>#REF!</v>
      </c>
      <c r="D5" s="117" t="e">
        <f>IF(#REF!="","",#REF!)</f>
        <v>#REF!</v>
      </c>
      <c r="E5" s="117" t="e">
        <f>IF(#REF!="","",#REF!)</f>
        <v>#REF!</v>
      </c>
      <c r="F5" s="4">
        <v>1</v>
      </c>
      <c r="G5" s="4">
        <v>14</v>
      </c>
      <c r="H5" s="4" t="s">
        <v>17</v>
      </c>
      <c r="I5" s="4" t="s">
        <v>89</v>
      </c>
      <c r="J5" s="4"/>
      <c r="K5" s="4"/>
      <c r="L5" s="4">
        <v>3</v>
      </c>
      <c r="M5" s="70">
        <f aca="true" t="shared" si="0" ref="M5:M67">IF(A5="","",1)</f>
        <v>1</v>
      </c>
    </row>
    <row r="6" spans="1:13" ht="15.75">
      <c r="A6" s="116" t="s">
        <v>18</v>
      </c>
      <c r="B6" s="117" t="e">
        <f>IF(#REF!="","",#REF!)</f>
        <v>#REF!</v>
      </c>
      <c r="C6" s="117" t="e">
        <f>IF(#REF!="","",#REF!)</f>
        <v>#REF!</v>
      </c>
      <c r="D6" s="117" t="e">
        <f>IF(#REF!="","",#REF!)</f>
        <v>#REF!</v>
      </c>
      <c r="E6" s="117" t="e">
        <f>IF(#REF!="","",#REF!)</f>
        <v>#REF!</v>
      </c>
      <c r="F6" s="4">
        <v>1</v>
      </c>
      <c r="G6" s="4">
        <v>2</v>
      </c>
      <c r="H6" s="4" t="s">
        <v>18</v>
      </c>
      <c r="I6" s="4" t="s">
        <v>71</v>
      </c>
      <c r="J6" s="4"/>
      <c r="K6" s="4"/>
      <c r="L6" s="4">
        <v>11</v>
      </c>
      <c r="M6" s="70">
        <f t="shared" si="0"/>
        <v>1</v>
      </c>
    </row>
    <row r="7" spans="1:13" ht="15.75">
      <c r="A7" s="116" t="s">
        <v>19</v>
      </c>
      <c r="B7" s="117" t="e">
        <f>IF(#REF!="","",#REF!)</f>
        <v>#REF!</v>
      </c>
      <c r="C7" s="117" t="e">
        <f>IF(#REF!="","",#REF!)</f>
        <v>#REF!</v>
      </c>
      <c r="D7" s="117" t="e">
        <f>IF(#REF!="","",#REF!)</f>
        <v>#REF!</v>
      </c>
      <c r="E7" s="117" t="e">
        <f>IF(#REF!="","",#REF!)</f>
        <v>#REF!</v>
      </c>
      <c r="F7" s="4">
        <v>1</v>
      </c>
      <c r="G7" s="4">
        <v>3</v>
      </c>
      <c r="H7" s="4" t="s">
        <v>19</v>
      </c>
      <c r="I7" s="4" t="s">
        <v>73</v>
      </c>
      <c r="J7" s="4"/>
      <c r="K7" s="4"/>
      <c r="L7" s="4">
        <v>15</v>
      </c>
      <c r="M7" s="70">
        <f t="shared" si="0"/>
        <v>1</v>
      </c>
    </row>
    <row r="8" spans="1:13" s="72" customFormat="1" ht="15.75">
      <c r="A8" s="116" t="s">
        <v>20</v>
      </c>
      <c r="B8" s="117" t="e">
        <f>IF(#REF!="","",#REF!)</f>
        <v>#REF!</v>
      </c>
      <c r="C8" s="117" t="e">
        <f>IF(#REF!="","",#REF!)</f>
        <v>#REF!</v>
      </c>
      <c r="D8" s="117" t="e">
        <f>IF(#REF!="","",#REF!)</f>
        <v>#REF!</v>
      </c>
      <c r="E8" s="117" t="e">
        <f>IF(#REF!="","",#REF!)</f>
        <v>#REF!</v>
      </c>
      <c r="F8" s="4">
        <v>1</v>
      </c>
      <c r="G8" s="4">
        <v>10</v>
      </c>
      <c r="H8" s="4" t="s">
        <v>16</v>
      </c>
      <c r="I8" s="4" t="s">
        <v>83</v>
      </c>
      <c r="J8" s="4"/>
      <c r="K8" s="4"/>
      <c r="L8" s="4">
        <v>999</v>
      </c>
      <c r="M8" s="70">
        <f t="shared" si="0"/>
        <v>1</v>
      </c>
    </row>
    <row r="9" spans="1:13" s="72" customFormat="1" ht="15.75">
      <c r="A9" s="116" t="s">
        <v>0</v>
      </c>
      <c r="B9" s="117" t="e">
        <f>IF(#REF!="","",#REF!)</f>
        <v>#REF!</v>
      </c>
      <c r="C9" s="117" t="e">
        <f>IF(#REF!="","",#REF!)</f>
        <v>#REF!</v>
      </c>
      <c r="D9" s="117" t="e">
        <f>IF(#REF!="","",#REF!)</f>
        <v>#REF!</v>
      </c>
      <c r="E9" s="117" t="e">
        <f>IF(#REF!="","",#REF!)</f>
        <v>#REF!</v>
      </c>
      <c r="F9" s="4">
        <v>1</v>
      </c>
      <c r="G9" s="4">
        <v>5</v>
      </c>
      <c r="H9" s="4" t="s">
        <v>17</v>
      </c>
      <c r="I9" s="4" t="s">
        <v>76</v>
      </c>
      <c r="J9" s="4"/>
      <c r="K9" s="4"/>
      <c r="L9" s="4">
        <v>22</v>
      </c>
      <c r="M9" s="70">
        <f t="shared" si="0"/>
        <v>1</v>
      </c>
    </row>
    <row r="10" spans="1:13" s="72" customFormat="1" ht="15.75">
      <c r="A10" s="116" t="s">
        <v>21</v>
      </c>
      <c r="B10" s="117" t="e">
        <f>IF(#REF!="","",#REF!)</f>
        <v>#REF!</v>
      </c>
      <c r="C10" s="117" t="e">
        <f>IF(#REF!="","",#REF!)</f>
        <v>#REF!</v>
      </c>
      <c r="D10" s="117" t="e">
        <f>IF(#REF!="","",#REF!)</f>
        <v>#REF!</v>
      </c>
      <c r="E10" s="117" t="e">
        <f>IF(#REF!="","",#REF!)</f>
        <v>#REF!</v>
      </c>
      <c r="F10" s="4">
        <v>1</v>
      </c>
      <c r="G10" s="4">
        <v>6</v>
      </c>
      <c r="H10" s="4" t="s">
        <v>18</v>
      </c>
      <c r="I10" s="4" t="s">
        <v>77</v>
      </c>
      <c r="J10" s="4"/>
      <c r="K10" s="4"/>
      <c r="L10" s="4">
        <v>31</v>
      </c>
      <c r="M10" s="70">
        <f t="shared" si="0"/>
        <v>1</v>
      </c>
    </row>
    <row r="11" spans="1:13" s="72" customFormat="1" ht="15.75">
      <c r="A11" s="116" t="s">
        <v>22</v>
      </c>
      <c r="B11" s="117" t="e">
        <f>IF(#REF!="","",#REF!)</f>
        <v>#REF!</v>
      </c>
      <c r="C11" s="117" t="e">
        <f>IF(#REF!="","",#REF!)</f>
        <v>#REF!</v>
      </c>
      <c r="D11" s="117" t="e">
        <f>IF(#REF!="","",#REF!)</f>
        <v>#REF!</v>
      </c>
      <c r="E11" s="117" t="e">
        <f>IF(#REF!="","",#REF!)</f>
        <v>#REF!</v>
      </c>
      <c r="F11" s="4">
        <v>1</v>
      </c>
      <c r="G11" s="4">
        <v>4</v>
      </c>
      <c r="H11" s="4" t="s">
        <v>19</v>
      </c>
      <c r="I11" s="4" t="s">
        <v>74</v>
      </c>
      <c r="J11" s="4"/>
      <c r="K11" s="4"/>
      <c r="L11" s="4">
        <v>21</v>
      </c>
      <c r="M11" s="70">
        <f t="shared" si="0"/>
        <v>1</v>
      </c>
    </row>
    <row r="12" spans="1:13" ht="15.75">
      <c r="A12" s="116" t="e">
        <f>IF(#REF!="","","I")</f>
        <v>#REF!</v>
      </c>
      <c r="B12" s="117" t="e">
        <f>IF(#REF!="","",#REF!)</f>
        <v>#REF!</v>
      </c>
      <c r="C12" s="117" t="e">
        <f>IF(#REF!="","",#REF!)</f>
        <v>#REF!</v>
      </c>
      <c r="D12" s="117" t="e">
        <f>IF(#REF!="","",#REF!)</f>
        <v>#REF!</v>
      </c>
      <c r="E12" s="117" t="e">
        <f>IF(#REF!="","",#REF!)</f>
        <v>#REF!</v>
      </c>
      <c r="F12" s="4" t="s">
        <v>29</v>
      </c>
      <c r="G12" s="4" t="s">
        <v>29</v>
      </c>
      <c r="H12" s="4" t="s">
        <v>20</v>
      </c>
      <c r="I12" s="4" t="s">
        <v>29</v>
      </c>
      <c r="J12" s="4"/>
      <c r="K12" s="4"/>
      <c r="L12" s="4" t="s">
        <v>29</v>
      </c>
      <c r="M12" s="70" t="e">
        <f t="shared" si="0"/>
        <v>#REF!</v>
      </c>
    </row>
    <row r="13" spans="1:13" ht="15.75">
      <c r="A13" s="116" t="e">
        <f>IF(#REF!="","","J")</f>
        <v>#REF!</v>
      </c>
      <c r="B13" s="117" t="e">
        <f>IF(#REF!="","",#REF!)</f>
        <v>#REF!</v>
      </c>
      <c r="C13" s="117" t="e">
        <f>IF(#REF!="","",#REF!)</f>
        <v>#REF!</v>
      </c>
      <c r="D13" s="117" t="e">
        <f>IF(#REF!="","",#REF!)</f>
        <v>#REF!</v>
      </c>
      <c r="E13" s="117" t="e">
        <f>IF(#REF!="","",#REF!)</f>
        <v>#REF!</v>
      </c>
      <c r="F13" s="4" t="s">
        <v>29</v>
      </c>
      <c r="G13" s="4" t="s">
        <v>29</v>
      </c>
      <c r="H13" s="4" t="s">
        <v>0</v>
      </c>
      <c r="I13" s="4" t="s">
        <v>29</v>
      </c>
      <c r="J13" s="4"/>
      <c r="K13" s="4"/>
      <c r="L13" s="4" t="s">
        <v>29</v>
      </c>
      <c r="M13" s="70" t="e">
        <f t="shared" si="0"/>
        <v>#REF!</v>
      </c>
    </row>
    <row r="14" spans="1:13" ht="15.75">
      <c r="A14" s="116" t="e">
        <f>IF(#REF!="","","K")</f>
        <v>#REF!</v>
      </c>
      <c r="B14" s="117" t="e">
        <f>IF(#REF!="","",#REF!)</f>
        <v>#REF!</v>
      </c>
      <c r="C14" s="117" t="e">
        <f>IF(#REF!="","",#REF!)</f>
        <v>#REF!</v>
      </c>
      <c r="D14" s="117" t="e">
        <f>IF(#REF!="","",#REF!)</f>
        <v>#REF!</v>
      </c>
      <c r="E14" s="117" t="e">
        <f>IF(#REF!="","",#REF!)</f>
        <v>#REF!</v>
      </c>
      <c r="F14" s="4" t="s">
        <v>29</v>
      </c>
      <c r="G14" s="4" t="s">
        <v>29</v>
      </c>
      <c r="H14" s="4" t="s">
        <v>21</v>
      </c>
      <c r="I14" s="4" t="s">
        <v>29</v>
      </c>
      <c r="J14" s="4"/>
      <c r="K14" s="4"/>
      <c r="L14" s="4" t="s">
        <v>29</v>
      </c>
      <c r="M14" s="70" t="e">
        <f t="shared" si="0"/>
        <v>#REF!</v>
      </c>
    </row>
    <row r="15" spans="1:13" ht="15.75">
      <c r="A15" s="116" t="e">
        <f>IF(#REF!="","","L")</f>
        <v>#REF!</v>
      </c>
      <c r="B15" s="117" t="e">
        <f>IF(#REF!="","",#REF!)</f>
        <v>#REF!</v>
      </c>
      <c r="C15" s="117" t="e">
        <f>IF(#REF!="","",#REF!)</f>
        <v>#REF!</v>
      </c>
      <c r="D15" s="117" t="e">
        <f>IF(#REF!="","",#REF!)</f>
        <v>#REF!</v>
      </c>
      <c r="E15" s="117" t="e">
        <f>IF(#REF!="","",#REF!)</f>
        <v>#REF!</v>
      </c>
      <c r="F15" s="4" t="s">
        <v>29</v>
      </c>
      <c r="G15" s="4" t="s">
        <v>29</v>
      </c>
      <c r="H15" s="4" t="s">
        <v>22</v>
      </c>
      <c r="I15" s="4" t="s">
        <v>29</v>
      </c>
      <c r="J15" s="4"/>
      <c r="K15" s="4"/>
      <c r="L15" s="4" t="s">
        <v>29</v>
      </c>
      <c r="M15" s="70" t="e">
        <f t="shared" si="0"/>
        <v>#REF!</v>
      </c>
    </row>
    <row r="16" spans="1:13" ht="15.75">
      <c r="A16" s="116" t="e">
        <f>IF(#REF!="","","M")</f>
        <v>#REF!</v>
      </c>
      <c r="B16" s="117" t="e">
        <f>IF(#REF!="","",#REF!)</f>
        <v>#REF!</v>
      </c>
      <c r="C16" s="117" t="e">
        <f>IF(#REF!="","",#REF!)</f>
        <v>#REF!</v>
      </c>
      <c r="D16" s="117" t="e">
        <f>IF(#REF!="","",#REF!)</f>
        <v>#REF!</v>
      </c>
      <c r="E16" s="117" t="e">
        <f>IF(#REF!="","",#REF!)</f>
        <v>#REF!</v>
      </c>
      <c r="F16" s="4" t="s">
        <v>29</v>
      </c>
      <c r="G16" s="4" t="s">
        <v>29</v>
      </c>
      <c r="H16" s="4" t="s">
        <v>29</v>
      </c>
      <c r="I16" s="4" t="s">
        <v>29</v>
      </c>
      <c r="J16" s="4"/>
      <c r="K16" s="4"/>
      <c r="L16" s="4" t="s">
        <v>29</v>
      </c>
      <c r="M16" s="70" t="e">
        <f t="shared" si="0"/>
        <v>#REF!</v>
      </c>
    </row>
    <row r="17" spans="1:13" ht="15.75">
      <c r="A17" s="116" t="e">
        <f>IF(#REF!="","","N")</f>
        <v>#REF!</v>
      </c>
      <c r="B17" s="117" t="e">
        <f>IF(#REF!="","",#REF!)</f>
        <v>#REF!</v>
      </c>
      <c r="C17" s="117" t="e">
        <f>IF(#REF!="","",#REF!)</f>
        <v>#REF!</v>
      </c>
      <c r="D17" s="117" t="e">
        <f>IF(#REF!="","",#REF!)</f>
        <v>#REF!</v>
      </c>
      <c r="E17" s="117" t="e">
        <f>IF(#REF!="","",#REF!)</f>
        <v>#REF!</v>
      </c>
      <c r="F17" s="4" t="s">
        <v>29</v>
      </c>
      <c r="G17" s="4" t="s">
        <v>29</v>
      </c>
      <c r="H17" s="4" t="s">
        <v>29</v>
      </c>
      <c r="I17" s="4" t="s">
        <v>29</v>
      </c>
      <c r="J17" s="4"/>
      <c r="K17" s="4"/>
      <c r="L17" s="4" t="s">
        <v>29</v>
      </c>
      <c r="M17" s="70" t="e">
        <f t="shared" si="0"/>
        <v>#REF!</v>
      </c>
    </row>
    <row r="18" spans="1:13" ht="15.75">
      <c r="A18" s="118" t="e">
        <f>IF(#REF!="","","O")</f>
        <v>#REF!</v>
      </c>
      <c r="B18" s="119" t="e">
        <f>IF(#REF!="","",#REF!)</f>
        <v>#REF!</v>
      </c>
      <c r="C18" s="117" t="e">
        <f>IF(#REF!="","",#REF!)</f>
        <v>#REF!</v>
      </c>
      <c r="D18" s="117" t="e">
        <f>IF(#REF!="","",#REF!)</f>
        <v>#REF!</v>
      </c>
      <c r="E18" s="117" t="e">
        <f>IF(#REF!="","",#REF!)</f>
        <v>#REF!</v>
      </c>
      <c r="F18" s="4" t="s">
        <v>29</v>
      </c>
      <c r="G18" s="4" t="s">
        <v>29</v>
      </c>
      <c r="H18" s="4" t="s">
        <v>29</v>
      </c>
      <c r="I18" s="4" t="s">
        <v>29</v>
      </c>
      <c r="J18" s="4"/>
      <c r="K18" s="4"/>
      <c r="L18" s="4" t="s">
        <v>29</v>
      </c>
      <c r="M18" s="70" t="e">
        <f t="shared" si="0"/>
        <v>#REF!</v>
      </c>
    </row>
    <row r="19" spans="1:13" ht="15.75">
      <c r="A19" s="118" t="e">
        <f>IF(#REF!="","","P")</f>
        <v>#REF!</v>
      </c>
      <c r="B19" s="119" t="e">
        <f>IF(#REF!="","",#REF!)</f>
        <v>#REF!</v>
      </c>
      <c r="C19" s="117" t="e">
        <f>IF(#REF!="","",#REF!)</f>
        <v>#REF!</v>
      </c>
      <c r="D19" s="117" t="e">
        <f>IF(#REF!="","",#REF!)</f>
        <v>#REF!</v>
      </c>
      <c r="E19" s="117" t="e">
        <f>IF(#REF!="","",#REF!)</f>
        <v>#REF!</v>
      </c>
      <c r="F19" s="4" t="s">
        <v>29</v>
      </c>
      <c r="G19" s="4" t="s">
        <v>29</v>
      </c>
      <c r="H19" s="4" t="s">
        <v>29</v>
      </c>
      <c r="I19" s="4" t="s">
        <v>29</v>
      </c>
      <c r="J19" s="4"/>
      <c r="K19" s="4"/>
      <c r="L19" s="4" t="s">
        <v>29</v>
      </c>
      <c r="M19" s="70" t="e">
        <f t="shared" si="0"/>
        <v>#REF!</v>
      </c>
    </row>
    <row r="20" spans="1:13" ht="15.75">
      <c r="A20" s="118" t="e">
        <f>IF(#REF!="","","R")</f>
        <v>#REF!</v>
      </c>
      <c r="B20" s="119" t="e">
        <f>IF(#REF!="","",#REF!)</f>
        <v>#REF!</v>
      </c>
      <c r="C20" s="117" t="e">
        <f>IF(#REF!="","",#REF!)</f>
        <v>#REF!</v>
      </c>
      <c r="D20" s="117" t="e">
        <f>IF(#REF!="","",#REF!)</f>
        <v>#REF!</v>
      </c>
      <c r="E20" s="117" t="e">
        <f>IF(#REF!="","",#REF!)</f>
        <v>#REF!</v>
      </c>
      <c r="F20" s="4" t="s">
        <v>29</v>
      </c>
      <c r="G20" s="4" t="s">
        <v>29</v>
      </c>
      <c r="H20" s="4" t="s">
        <v>29</v>
      </c>
      <c r="I20" s="4" t="s">
        <v>29</v>
      </c>
      <c r="J20" s="4"/>
      <c r="K20" s="4"/>
      <c r="L20" s="4" t="s">
        <v>29</v>
      </c>
      <c r="M20" s="70" t="e">
        <f t="shared" si="0"/>
        <v>#REF!</v>
      </c>
    </row>
    <row r="21" spans="1:13" ht="15.75">
      <c r="A21" s="118" t="e">
        <f>IF(#REF!="","","S")</f>
        <v>#REF!</v>
      </c>
      <c r="B21" s="119" t="e">
        <f>IF(#REF!="","",#REF!)</f>
        <v>#REF!</v>
      </c>
      <c r="C21" s="117" t="e">
        <f>IF(#REF!="","",#REF!)</f>
        <v>#REF!</v>
      </c>
      <c r="D21" s="117" t="e">
        <f>IF(#REF!="","",#REF!)</f>
        <v>#REF!</v>
      </c>
      <c r="E21" s="117" t="e">
        <f>IF(#REF!="","",#REF!)</f>
        <v>#REF!</v>
      </c>
      <c r="F21" s="4" t="s">
        <v>29</v>
      </c>
      <c r="G21" s="4" t="s">
        <v>29</v>
      </c>
      <c r="H21" s="4" t="s">
        <v>29</v>
      </c>
      <c r="I21" s="4" t="s">
        <v>29</v>
      </c>
      <c r="J21" s="4"/>
      <c r="K21" s="4"/>
      <c r="L21" s="4" t="s">
        <v>29</v>
      </c>
      <c r="M21" s="70" t="e">
        <f t="shared" si="0"/>
        <v>#REF!</v>
      </c>
    </row>
    <row r="22" spans="1:13" ht="15.75">
      <c r="A22" s="118" t="e">
        <f>IF(#REF!="","","T")</f>
        <v>#REF!</v>
      </c>
      <c r="B22" s="119" t="e">
        <f>IF(#REF!="","",#REF!)</f>
        <v>#REF!</v>
      </c>
      <c r="C22" s="117" t="e">
        <f>IF(#REF!="","",#REF!)</f>
        <v>#REF!</v>
      </c>
      <c r="D22" s="117" t="e">
        <f>IF(#REF!="","",#REF!)</f>
        <v>#REF!</v>
      </c>
      <c r="E22" s="117" t="e">
        <f>IF(#REF!="","",#REF!)</f>
        <v>#REF!</v>
      </c>
      <c r="F22" s="4" t="s">
        <v>29</v>
      </c>
      <c r="G22" s="4" t="s">
        <v>29</v>
      </c>
      <c r="H22" s="4" t="s">
        <v>29</v>
      </c>
      <c r="I22" s="4" t="s">
        <v>29</v>
      </c>
      <c r="J22" s="4"/>
      <c r="K22" s="4"/>
      <c r="L22" s="4" t="s">
        <v>29</v>
      </c>
      <c r="M22" s="70" t="e">
        <f t="shared" si="0"/>
        <v>#REF!</v>
      </c>
    </row>
    <row r="23" spans="1:13" ht="15.75">
      <c r="A23" s="118" t="e">
        <f>IF(#REF!="","","U")</f>
        <v>#REF!</v>
      </c>
      <c r="B23" s="119" t="e">
        <f>IF(#REF!="","",#REF!)</f>
        <v>#REF!</v>
      </c>
      <c r="C23" s="117" t="e">
        <f>IF(#REF!="","",#REF!)</f>
        <v>#REF!</v>
      </c>
      <c r="D23" s="117" t="e">
        <f>IF(#REF!="","",#REF!)</f>
        <v>#REF!</v>
      </c>
      <c r="E23" s="117" t="e">
        <f>IF(#REF!="","",#REF!)</f>
        <v>#REF!</v>
      </c>
      <c r="F23" s="4" t="s">
        <v>29</v>
      </c>
      <c r="G23" s="4" t="s">
        <v>29</v>
      </c>
      <c r="H23" s="4" t="s">
        <v>29</v>
      </c>
      <c r="I23" s="4" t="s">
        <v>29</v>
      </c>
      <c r="J23" s="4"/>
      <c r="K23" s="4"/>
      <c r="L23" s="4" t="s">
        <v>29</v>
      </c>
      <c r="M23" s="70" t="e">
        <f t="shared" si="0"/>
        <v>#REF!</v>
      </c>
    </row>
    <row r="24" spans="1:13" ht="15.75">
      <c r="A24" s="118" t="e">
        <f>IF(#REF!="","","V")</f>
        <v>#REF!</v>
      </c>
      <c r="B24" s="119" t="e">
        <f>IF(#REF!="","",#REF!)</f>
        <v>#REF!</v>
      </c>
      <c r="C24" s="117" t="e">
        <f>IF(#REF!="","",#REF!)</f>
        <v>#REF!</v>
      </c>
      <c r="D24" s="117" t="e">
        <f>IF(#REF!="","",#REF!)</f>
        <v>#REF!</v>
      </c>
      <c r="E24" s="117" t="e">
        <f>IF(#REF!="","",#REF!)</f>
        <v>#REF!</v>
      </c>
      <c r="F24" s="4" t="s">
        <v>29</v>
      </c>
      <c r="G24" s="4" t="s">
        <v>29</v>
      </c>
      <c r="H24" s="4" t="s">
        <v>29</v>
      </c>
      <c r="I24" s="4" t="s">
        <v>29</v>
      </c>
      <c r="J24" s="4"/>
      <c r="K24" s="4"/>
      <c r="L24" s="4" t="s">
        <v>29</v>
      </c>
      <c r="M24" s="70" t="e">
        <f t="shared" si="0"/>
        <v>#REF!</v>
      </c>
    </row>
    <row r="25" spans="1:13" ht="15.75">
      <c r="A25" s="118" t="e">
        <f>IF(#REF!="","","W")</f>
        <v>#REF!</v>
      </c>
      <c r="B25" s="119" t="e">
        <f>IF(#REF!="","",#REF!)</f>
        <v>#REF!</v>
      </c>
      <c r="C25" s="117" t="e">
        <f>IF(#REF!="","",#REF!)</f>
        <v>#REF!</v>
      </c>
      <c r="D25" s="117" t="e">
        <f>IF(#REF!="","",#REF!)</f>
        <v>#REF!</v>
      </c>
      <c r="E25" s="117" t="e">
        <f>IF(#REF!="","",#REF!)</f>
        <v>#REF!</v>
      </c>
      <c r="F25" s="4" t="s">
        <v>29</v>
      </c>
      <c r="G25" s="4" t="s">
        <v>29</v>
      </c>
      <c r="H25" s="4" t="s">
        <v>29</v>
      </c>
      <c r="I25" s="4" t="s">
        <v>29</v>
      </c>
      <c r="J25" s="4"/>
      <c r="K25" s="4"/>
      <c r="L25" s="4" t="s">
        <v>29</v>
      </c>
      <c r="M25" s="70" t="e">
        <f t="shared" si="0"/>
        <v>#REF!</v>
      </c>
    </row>
    <row r="26" spans="1:13" ht="15.75">
      <c r="A26" s="118" t="e">
        <f>IF(#REF!="","","X")</f>
        <v>#REF!</v>
      </c>
      <c r="B26" s="119" t="e">
        <f>IF(#REF!="","",#REF!)</f>
        <v>#REF!</v>
      </c>
      <c r="C26" s="117" t="e">
        <f>IF(#REF!="","",#REF!)</f>
        <v>#REF!</v>
      </c>
      <c r="D26" s="117" t="e">
        <f>IF(#REF!="","",#REF!)</f>
        <v>#REF!</v>
      </c>
      <c r="E26" s="117" t="e">
        <f>IF(#REF!="","",#REF!)</f>
        <v>#REF!</v>
      </c>
      <c r="F26" s="4" t="s">
        <v>29</v>
      </c>
      <c r="G26" s="4" t="s">
        <v>29</v>
      </c>
      <c r="H26" s="4" t="s">
        <v>29</v>
      </c>
      <c r="I26" s="4" t="s">
        <v>29</v>
      </c>
      <c r="J26" s="4"/>
      <c r="K26" s="4"/>
      <c r="L26" s="4" t="s">
        <v>29</v>
      </c>
      <c r="M26" s="70" t="e">
        <f t="shared" si="0"/>
        <v>#REF!</v>
      </c>
    </row>
    <row r="27" spans="1:13" ht="15.75">
      <c r="A27" s="118" t="e">
        <f>IF(#REF!="","","Y")</f>
        <v>#REF!</v>
      </c>
      <c r="B27" s="119" t="e">
        <f>IF(#REF!="","",#REF!)</f>
        <v>#REF!</v>
      </c>
      <c r="C27" s="117" t="e">
        <f>IF(#REF!="","",#REF!)</f>
        <v>#REF!</v>
      </c>
      <c r="D27" s="117" t="e">
        <f>IF(#REF!="","",#REF!)</f>
        <v>#REF!</v>
      </c>
      <c r="E27" s="117" t="e">
        <f>IF(#REF!="","",#REF!)</f>
        <v>#REF!</v>
      </c>
      <c r="F27" s="4" t="s">
        <v>29</v>
      </c>
      <c r="G27" s="4" t="s">
        <v>29</v>
      </c>
      <c r="H27" s="4" t="s">
        <v>29</v>
      </c>
      <c r="I27" s="4" t="s">
        <v>29</v>
      </c>
      <c r="J27" s="4"/>
      <c r="K27" s="4"/>
      <c r="L27" s="4" t="s">
        <v>29</v>
      </c>
      <c r="M27" s="70" t="e">
        <f t="shared" si="0"/>
        <v>#REF!</v>
      </c>
    </row>
    <row r="28" spans="1:13" ht="15.75">
      <c r="A28" s="118" t="e">
        <f>IF(#REF!="","","Z")</f>
        <v>#REF!</v>
      </c>
      <c r="B28" s="119" t="e">
        <f>IF(#REF!="","",#REF!)</f>
        <v>#REF!</v>
      </c>
      <c r="C28" s="117" t="e">
        <f>IF(#REF!="","",#REF!)</f>
        <v>#REF!</v>
      </c>
      <c r="D28" s="117" t="e">
        <f>IF(#REF!="","",#REF!)</f>
        <v>#REF!</v>
      </c>
      <c r="E28" s="117" t="e">
        <f>IF(#REF!="","",#REF!)</f>
        <v>#REF!</v>
      </c>
      <c r="F28" s="4" t="s">
        <v>29</v>
      </c>
      <c r="G28" s="4" t="s">
        <v>29</v>
      </c>
      <c r="H28" s="4" t="s">
        <v>29</v>
      </c>
      <c r="I28" s="4" t="s">
        <v>29</v>
      </c>
      <c r="J28" s="4"/>
      <c r="K28" s="4"/>
      <c r="L28" s="4" t="s">
        <v>29</v>
      </c>
      <c r="M28" s="70" t="e">
        <f t="shared" si="0"/>
        <v>#REF!</v>
      </c>
    </row>
    <row r="29" spans="1:13" ht="15.75">
      <c r="A29" s="118" t="e">
        <f>IF(#REF!="","","AA")</f>
        <v>#REF!</v>
      </c>
      <c r="B29" s="119" t="e">
        <f>IF(#REF!="","",#REF!)</f>
        <v>#REF!</v>
      </c>
      <c r="C29" s="117" t="e">
        <f>IF(#REF!="","",#REF!)</f>
        <v>#REF!</v>
      </c>
      <c r="D29" s="117" t="e">
        <f>IF(#REF!="","",#REF!)</f>
        <v>#REF!</v>
      </c>
      <c r="E29" s="117" t="e">
        <f>IF(#REF!="","",#REF!)</f>
        <v>#REF!</v>
      </c>
      <c r="F29" s="4" t="s">
        <v>29</v>
      </c>
      <c r="G29" s="4" t="s">
        <v>29</v>
      </c>
      <c r="H29" s="4" t="s">
        <v>29</v>
      </c>
      <c r="I29" s="4" t="s">
        <v>29</v>
      </c>
      <c r="J29" s="4"/>
      <c r="K29" s="4"/>
      <c r="L29" s="4" t="s">
        <v>29</v>
      </c>
      <c r="M29" s="70" t="e">
        <f t="shared" si="0"/>
        <v>#REF!</v>
      </c>
    </row>
    <row r="30" spans="1:13" ht="15.75">
      <c r="A30" s="118" t="e">
        <f>IF(#REF!="","","AB")</f>
        <v>#REF!</v>
      </c>
      <c r="B30" s="119" t="e">
        <f>IF(#REF!="","",#REF!)</f>
        <v>#REF!</v>
      </c>
      <c r="C30" s="117" t="e">
        <f>IF(#REF!="","",#REF!)</f>
        <v>#REF!</v>
      </c>
      <c r="D30" s="117" t="e">
        <f>IF(#REF!="","",#REF!)</f>
        <v>#REF!</v>
      </c>
      <c r="E30" s="117" t="e">
        <f>IF(#REF!="","",#REF!)</f>
        <v>#REF!</v>
      </c>
      <c r="F30" s="4" t="s">
        <v>29</v>
      </c>
      <c r="G30" s="4" t="s">
        <v>29</v>
      </c>
      <c r="H30" s="4" t="s">
        <v>29</v>
      </c>
      <c r="I30" s="4" t="s">
        <v>29</v>
      </c>
      <c r="J30" s="4"/>
      <c r="K30" s="4"/>
      <c r="L30" s="4" t="s">
        <v>29</v>
      </c>
      <c r="M30" s="70" t="e">
        <f t="shared" si="0"/>
        <v>#REF!</v>
      </c>
    </row>
    <row r="31" spans="1:13" ht="15.75">
      <c r="A31" s="118" t="e">
        <f>IF(#REF!="","","AC")</f>
        <v>#REF!</v>
      </c>
      <c r="B31" s="119" t="e">
        <f>IF(#REF!="","",#REF!)</f>
        <v>#REF!</v>
      </c>
      <c r="C31" s="117" t="e">
        <f>IF(#REF!="","",#REF!)</f>
        <v>#REF!</v>
      </c>
      <c r="D31" s="117" t="e">
        <f>IF(#REF!="","",#REF!)</f>
        <v>#REF!</v>
      </c>
      <c r="E31" s="117" t="e">
        <f>IF(#REF!="","",#REF!)</f>
        <v>#REF!</v>
      </c>
      <c r="F31" s="4" t="s">
        <v>29</v>
      </c>
      <c r="G31" s="4" t="s">
        <v>29</v>
      </c>
      <c r="H31" s="4" t="s">
        <v>29</v>
      </c>
      <c r="I31" s="4" t="s">
        <v>29</v>
      </c>
      <c r="J31" s="4"/>
      <c r="K31" s="4"/>
      <c r="L31" s="4" t="s">
        <v>29</v>
      </c>
      <c r="M31" s="70" t="e">
        <f t="shared" si="0"/>
        <v>#REF!</v>
      </c>
    </row>
    <row r="32" spans="1:13" ht="15.75">
      <c r="A32" s="118" t="e">
        <f>IF(#REF!="","","AD")</f>
        <v>#REF!</v>
      </c>
      <c r="B32" s="119" t="e">
        <f>IF(#REF!="","",#REF!)</f>
        <v>#REF!</v>
      </c>
      <c r="C32" s="117" t="e">
        <f>IF(#REF!="","",#REF!)</f>
        <v>#REF!</v>
      </c>
      <c r="D32" s="117" t="e">
        <f>IF(#REF!="","",#REF!)</f>
        <v>#REF!</v>
      </c>
      <c r="E32" s="117" t="e">
        <f>IF(#REF!="","",#REF!)</f>
        <v>#REF!</v>
      </c>
      <c r="F32" s="4" t="s">
        <v>29</v>
      </c>
      <c r="G32" s="4" t="s">
        <v>29</v>
      </c>
      <c r="H32" s="4" t="s">
        <v>29</v>
      </c>
      <c r="I32" s="4" t="s">
        <v>29</v>
      </c>
      <c r="J32" s="4"/>
      <c r="K32" s="4"/>
      <c r="L32" s="4" t="s">
        <v>29</v>
      </c>
      <c r="M32" s="70" t="e">
        <f t="shared" si="0"/>
        <v>#REF!</v>
      </c>
    </row>
    <row r="33" spans="1:13" ht="15.75">
      <c r="A33" s="118" t="e">
        <f>IF(#REF!="","","AE")</f>
        <v>#REF!</v>
      </c>
      <c r="B33" s="119" t="e">
        <f>IF(#REF!="","",#REF!)</f>
        <v>#REF!</v>
      </c>
      <c r="C33" s="117" t="e">
        <f>IF(#REF!="","",#REF!)</f>
        <v>#REF!</v>
      </c>
      <c r="D33" s="117" t="e">
        <f>IF(#REF!="","",#REF!)</f>
        <v>#REF!</v>
      </c>
      <c r="E33" s="117" t="e">
        <f>IF(#REF!="","",#REF!)</f>
        <v>#REF!</v>
      </c>
      <c r="F33" s="4" t="s">
        <v>29</v>
      </c>
      <c r="G33" s="4" t="s">
        <v>29</v>
      </c>
      <c r="H33" s="4" t="s">
        <v>29</v>
      </c>
      <c r="I33" s="4" t="s">
        <v>29</v>
      </c>
      <c r="J33" s="4"/>
      <c r="K33" s="4"/>
      <c r="L33" s="4" t="s">
        <v>29</v>
      </c>
      <c r="M33" s="70" t="e">
        <f t="shared" si="0"/>
        <v>#REF!</v>
      </c>
    </row>
    <row r="34" spans="1:13" ht="15.75">
      <c r="A34" s="118" t="e">
        <f>IF(#REF!="","","AF")</f>
        <v>#REF!</v>
      </c>
      <c r="B34" s="119" t="e">
        <f>IF(#REF!="","",#REF!)</f>
        <v>#REF!</v>
      </c>
      <c r="C34" s="117" t="e">
        <f>IF(#REF!="","",#REF!)</f>
        <v>#REF!</v>
      </c>
      <c r="D34" s="117" t="e">
        <f>IF(#REF!="","",#REF!)</f>
        <v>#REF!</v>
      </c>
      <c r="E34" s="117" t="e">
        <f>IF(#REF!="","",#REF!)</f>
        <v>#REF!</v>
      </c>
      <c r="F34" s="4" t="s">
        <v>29</v>
      </c>
      <c r="G34" s="4" t="s">
        <v>29</v>
      </c>
      <c r="H34" s="4" t="s">
        <v>29</v>
      </c>
      <c r="I34" s="4" t="s">
        <v>29</v>
      </c>
      <c r="J34" s="4"/>
      <c r="K34" s="4"/>
      <c r="L34" s="4" t="s">
        <v>29</v>
      </c>
      <c r="M34" s="70" t="e">
        <f t="shared" si="0"/>
        <v>#REF!</v>
      </c>
    </row>
    <row r="35" spans="1:13" ht="16.5" thickBot="1">
      <c r="A35" s="120" t="e">
        <f>IF(#REF!="","","AG")</f>
        <v>#REF!</v>
      </c>
      <c r="B35" s="121" t="e">
        <f>IF(#REF!="","",#REF!)</f>
        <v>#REF!</v>
      </c>
      <c r="C35" s="121" t="e">
        <f>IF(#REF!="","",#REF!)</f>
        <v>#REF!</v>
      </c>
      <c r="D35" s="121" t="e">
        <f>IF(#REF!="","",#REF!)</f>
        <v>#REF!</v>
      </c>
      <c r="E35" s="121" t="e">
        <f>IF(#REF!="","",#REF!)</f>
        <v>#REF!</v>
      </c>
      <c r="F35" s="4" t="s">
        <v>29</v>
      </c>
      <c r="G35" s="4" t="s">
        <v>29</v>
      </c>
      <c r="H35" s="4" t="s">
        <v>29</v>
      </c>
      <c r="I35" s="4" t="s">
        <v>29</v>
      </c>
      <c r="J35" s="4"/>
      <c r="K35" s="4"/>
      <c r="L35" s="4" t="s">
        <v>29</v>
      </c>
      <c r="M35" s="70" t="e">
        <f t="shared" si="0"/>
        <v>#REF!</v>
      </c>
    </row>
    <row r="36" spans="1:13" ht="15.75">
      <c r="A36" s="122" t="s">
        <v>16</v>
      </c>
      <c r="B36" s="123" t="e">
        <f>IF(#REF!="","",#REF!)</f>
        <v>#REF!</v>
      </c>
      <c r="C36" s="123" t="e">
        <f>IF(#REF!="","",#REF!)</f>
        <v>#REF!</v>
      </c>
      <c r="D36" s="123" t="e">
        <f>IF(#REF!="","",#REF!)</f>
        <v>#REF!</v>
      </c>
      <c r="E36" s="123" t="e">
        <f>IF(#REF!="","",#REF!)</f>
        <v>#REF!</v>
      </c>
      <c r="F36" s="4" t="s">
        <v>29</v>
      </c>
      <c r="G36" s="4" t="s">
        <v>29</v>
      </c>
      <c r="H36" s="4" t="s">
        <v>29</v>
      </c>
      <c r="I36" s="4" t="s">
        <v>29</v>
      </c>
      <c r="J36" s="4"/>
      <c r="K36" s="4"/>
      <c r="L36" s="4" t="s">
        <v>29</v>
      </c>
      <c r="M36" s="70">
        <f t="shared" si="0"/>
        <v>1</v>
      </c>
    </row>
    <row r="37" spans="1:13" ht="15.75">
      <c r="A37" s="116" t="s">
        <v>17</v>
      </c>
      <c r="B37" s="117" t="e">
        <f>IF(#REF!="","",#REF!)</f>
        <v>#REF!</v>
      </c>
      <c r="C37" s="117" t="e">
        <f>IF(#REF!="","",#REF!)</f>
        <v>#REF!</v>
      </c>
      <c r="D37" s="117" t="e">
        <f>IF(#REF!="","",#REF!)</f>
        <v>#REF!</v>
      </c>
      <c r="E37" s="117" t="e">
        <f>IF(#REF!="","",#REF!)</f>
        <v>#REF!</v>
      </c>
      <c r="F37" s="4" t="s">
        <v>29</v>
      </c>
      <c r="G37" s="4" t="s">
        <v>29</v>
      </c>
      <c r="H37" s="4" t="s">
        <v>29</v>
      </c>
      <c r="I37" s="4" t="s">
        <v>29</v>
      </c>
      <c r="J37" s="4"/>
      <c r="K37" s="4"/>
      <c r="L37" s="4" t="s">
        <v>29</v>
      </c>
      <c r="M37" s="70">
        <f t="shared" si="0"/>
        <v>1</v>
      </c>
    </row>
    <row r="38" spans="1:13" ht="15.75">
      <c r="A38" s="116" t="s">
        <v>18</v>
      </c>
      <c r="B38" s="117" t="e">
        <f>IF(#REF!="","",#REF!)</f>
        <v>#REF!</v>
      </c>
      <c r="C38" s="117" t="e">
        <f>IF(#REF!="","",#REF!)</f>
        <v>#REF!</v>
      </c>
      <c r="D38" s="117" t="e">
        <f>IF(#REF!="","",#REF!)</f>
        <v>#REF!</v>
      </c>
      <c r="E38" s="117" t="e">
        <f>IF(#REF!="","",#REF!)</f>
        <v>#REF!</v>
      </c>
      <c r="F38" s="4" t="s">
        <v>29</v>
      </c>
      <c r="G38" s="4" t="s">
        <v>29</v>
      </c>
      <c r="H38" s="4" t="s">
        <v>29</v>
      </c>
      <c r="I38" s="4" t="s">
        <v>29</v>
      </c>
      <c r="J38" s="4"/>
      <c r="K38" s="4"/>
      <c r="L38" s="4" t="s">
        <v>29</v>
      </c>
      <c r="M38" s="70">
        <f t="shared" si="0"/>
        <v>1</v>
      </c>
    </row>
    <row r="39" spans="1:13" ht="15.75">
      <c r="A39" s="116" t="s">
        <v>19</v>
      </c>
      <c r="B39" s="117" t="e">
        <f>IF(#REF!="","",#REF!)</f>
        <v>#REF!</v>
      </c>
      <c r="C39" s="117" t="e">
        <f>IF(#REF!="","",#REF!)</f>
        <v>#REF!</v>
      </c>
      <c r="D39" s="117" t="e">
        <f>IF(#REF!="","",#REF!)</f>
        <v>#REF!</v>
      </c>
      <c r="E39" s="117" t="e">
        <f>IF(#REF!="","",#REF!)</f>
        <v>#REF!</v>
      </c>
      <c r="F39" s="4" t="s">
        <v>29</v>
      </c>
      <c r="G39" s="4" t="s">
        <v>29</v>
      </c>
      <c r="H39" s="4" t="s">
        <v>29</v>
      </c>
      <c r="I39" s="4" t="s">
        <v>29</v>
      </c>
      <c r="J39" s="4"/>
      <c r="K39" s="4"/>
      <c r="L39" s="4" t="s">
        <v>29</v>
      </c>
      <c r="M39" s="70">
        <f t="shared" si="0"/>
        <v>1</v>
      </c>
    </row>
    <row r="40" spans="1:13" ht="15.75">
      <c r="A40" s="116" t="s">
        <v>20</v>
      </c>
      <c r="B40" s="117" t="e">
        <f>IF(#REF!="","",#REF!)</f>
        <v>#REF!</v>
      </c>
      <c r="C40" s="117" t="e">
        <f>IF(#REF!="","",#REF!)</f>
        <v>#REF!</v>
      </c>
      <c r="D40" s="117" t="e">
        <f>IF(#REF!="","",#REF!)</f>
        <v>#REF!</v>
      </c>
      <c r="E40" s="117" t="e">
        <f>IF(#REF!="","",#REF!)</f>
        <v>#REF!</v>
      </c>
      <c r="F40" s="4" t="s">
        <v>29</v>
      </c>
      <c r="G40" s="4" t="s">
        <v>29</v>
      </c>
      <c r="H40" s="4" t="s">
        <v>20</v>
      </c>
      <c r="I40" s="4" t="s">
        <v>29</v>
      </c>
      <c r="J40" s="4"/>
      <c r="K40" s="4"/>
      <c r="L40" s="4" t="s">
        <v>29</v>
      </c>
      <c r="M40" s="70">
        <f t="shared" si="0"/>
        <v>1</v>
      </c>
    </row>
    <row r="41" spans="1:13" ht="15.75">
      <c r="A41" s="116" t="s">
        <v>0</v>
      </c>
      <c r="B41" s="117" t="e">
        <f>IF(#REF!="","",#REF!)</f>
        <v>#REF!</v>
      </c>
      <c r="C41" s="117" t="e">
        <f>IF(#REF!="","",#REF!)</f>
        <v>#REF!</v>
      </c>
      <c r="D41" s="117" t="e">
        <f>IF(#REF!="","",#REF!)</f>
        <v>#REF!</v>
      </c>
      <c r="E41" s="117" t="e">
        <f>IF(#REF!="","",#REF!)</f>
        <v>#REF!</v>
      </c>
      <c r="F41" s="4" t="s">
        <v>29</v>
      </c>
      <c r="G41" s="4" t="s">
        <v>29</v>
      </c>
      <c r="H41" s="4" t="s">
        <v>0</v>
      </c>
      <c r="I41" s="4" t="s">
        <v>29</v>
      </c>
      <c r="J41" s="4"/>
      <c r="K41" s="4"/>
      <c r="L41" s="4" t="s">
        <v>29</v>
      </c>
      <c r="M41" s="70">
        <f t="shared" si="0"/>
        <v>1</v>
      </c>
    </row>
    <row r="42" spans="1:13" ht="15.75">
      <c r="A42" s="116" t="s">
        <v>21</v>
      </c>
      <c r="B42" s="117" t="e">
        <f>IF(#REF!="","",#REF!)</f>
        <v>#REF!</v>
      </c>
      <c r="C42" s="117" t="e">
        <f>IF(#REF!="","",#REF!)</f>
        <v>#REF!</v>
      </c>
      <c r="D42" s="117" t="e">
        <f>IF(#REF!="","",#REF!)</f>
        <v>#REF!</v>
      </c>
      <c r="E42" s="117" t="e">
        <f>IF(#REF!="","",#REF!)</f>
        <v>#REF!</v>
      </c>
      <c r="F42" s="4" t="s">
        <v>29</v>
      </c>
      <c r="G42" s="4" t="s">
        <v>29</v>
      </c>
      <c r="H42" s="4" t="s">
        <v>21</v>
      </c>
      <c r="I42" s="4" t="s">
        <v>29</v>
      </c>
      <c r="J42" s="4"/>
      <c r="K42" s="4"/>
      <c r="L42" s="4" t="s">
        <v>29</v>
      </c>
      <c r="M42" s="70">
        <f t="shared" si="0"/>
        <v>1</v>
      </c>
    </row>
    <row r="43" spans="1:13" ht="15.75">
      <c r="A43" s="116" t="s">
        <v>22</v>
      </c>
      <c r="B43" s="117" t="e">
        <f>IF(#REF!="","",#REF!)</f>
        <v>#REF!</v>
      </c>
      <c r="C43" s="117" t="e">
        <f>IF(#REF!="","",#REF!)</f>
        <v>#REF!</v>
      </c>
      <c r="D43" s="117" t="e">
        <f>IF(#REF!="","",#REF!)</f>
        <v>#REF!</v>
      </c>
      <c r="E43" s="117" t="e">
        <f>IF(#REF!="","",#REF!)</f>
        <v>#REF!</v>
      </c>
      <c r="F43" s="4" t="s">
        <v>29</v>
      </c>
      <c r="G43" s="4" t="s">
        <v>29</v>
      </c>
      <c r="H43" s="4" t="s">
        <v>22</v>
      </c>
      <c r="I43" s="4" t="s">
        <v>29</v>
      </c>
      <c r="J43" s="4"/>
      <c r="K43" s="4"/>
      <c r="L43" s="4" t="s">
        <v>29</v>
      </c>
      <c r="M43" s="70">
        <f t="shared" si="0"/>
        <v>1</v>
      </c>
    </row>
    <row r="44" spans="1:13" ht="15.75">
      <c r="A44" s="116" t="e">
        <f>IF(#REF!="","","I")</f>
        <v>#REF!</v>
      </c>
      <c r="B44" s="117" t="e">
        <f>IF(#REF!="","",#REF!)</f>
        <v>#REF!</v>
      </c>
      <c r="C44" s="117" t="e">
        <f>IF(#REF!="","",#REF!)</f>
        <v>#REF!</v>
      </c>
      <c r="D44" s="117" t="e">
        <f>IF(#REF!="","",#REF!)</f>
        <v>#REF!</v>
      </c>
      <c r="E44" s="117" t="e">
        <f>IF(#REF!="","",#REF!)</f>
        <v>#REF!</v>
      </c>
      <c r="F44" s="4" t="s">
        <v>29</v>
      </c>
      <c r="G44" s="4" t="s">
        <v>29</v>
      </c>
      <c r="H44" s="4" t="s">
        <v>29</v>
      </c>
      <c r="I44" s="4" t="s">
        <v>29</v>
      </c>
      <c r="J44" s="4"/>
      <c r="K44" s="4"/>
      <c r="L44" s="4" t="s">
        <v>29</v>
      </c>
      <c r="M44" s="70" t="e">
        <f t="shared" si="0"/>
        <v>#REF!</v>
      </c>
    </row>
    <row r="45" spans="1:13" ht="15.75">
      <c r="A45" s="116" t="e">
        <f>IF(#REF!="","","J")</f>
        <v>#REF!</v>
      </c>
      <c r="B45" s="117" t="e">
        <f>IF(#REF!="","",#REF!)</f>
        <v>#REF!</v>
      </c>
      <c r="C45" s="117" t="e">
        <f>IF(#REF!="","",#REF!)</f>
        <v>#REF!</v>
      </c>
      <c r="D45" s="117" t="e">
        <f>IF(#REF!="","",#REF!)</f>
        <v>#REF!</v>
      </c>
      <c r="E45" s="117" t="e">
        <f>IF(#REF!="","",#REF!)</f>
        <v>#REF!</v>
      </c>
      <c r="F45" s="4" t="s">
        <v>29</v>
      </c>
      <c r="G45" s="4" t="s">
        <v>29</v>
      </c>
      <c r="H45" s="4" t="s">
        <v>29</v>
      </c>
      <c r="I45" s="4" t="s">
        <v>29</v>
      </c>
      <c r="J45" s="4"/>
      <c r="K45" s="4"/>
      <c r="L45" s="4" t="s">
        <v>29</v>
      </c>
      <c r="M45" s="70" t="e">
        <f t="shared" si="0"/>
        <v>#REF!</v>
      </c>
    </row>
    <row r="46" spans="1:13" ht="15.75">
      <c r="A46" s="116" t="e">
        <f>IF(#REF!="","","K")</f>
        <v>#REF!</v>
      </c>
      <c r="B46" s="117" t="e">
        <f>IF(#REF!="","",#REF!)</f>
        <v>#REF!</v>
      </c>
      <c r="C46" s="117" t="e">
        <f>IF(#REF!="","",#REF!)</f>
        <v>#REF!</v>
      </c>
      <c r="D46" s="117" t="e">
        <f>IF(#REF!="","",#REF!)</f>
        <v>#REF!</v>
      </c>
      <c r="E46" s="117" t="e">
        <f>IF(#REF!="","",#REF!)</f>
        <v>#REF!</v>
      </c>
      <c r="F46" s="4" t="s">
        <v>29</v>
      </c>
      <c r="G46" s="4" t="s">
        <v>29</v>
      </c>
      <c r="H46" s="4" t="s">
        <v>29</v>
      </c>
      <c r="I46" s="4" t="s">
        <v>29</v>
      </c>
      <c r="J46" s="4"/>
      <c r="K46" s="4"/>
      <c r="L46" s="4" t="s">
        <v>29</v>
      </c>
      <c r="M46" s="70" t="e">
        <f t="shared" si="0"/>
        <v>#REF!</v>
      </c>
    </row>
    <row r="47" spans="1:13" ht="15.75">
      <c r="A47" s="116" t="e">
        <f>IF(#REF!="","","L")</f>
        <v>#REF!</v>
      </c>
      <c r="B47" s="117" t="e">
        <f>IF(#REF!="","",#REF!)</f>
        <v>#REF!</v>
      </c>
      <c r="C47" s="117" t="e">
        <f>IF(#REF!="","",#REF!)</f>
        <v>#REF!</v>
      </c>
      <c r="D47" s="117" t="e">
        <f>IF(#REF!="","",#REF!)</f>
        <v>#REF!</v>
      </c>
      <c r="E47" s="117" t="e">
        <f>IF(#REF!="","",#REF!)</f>
        <v>#REF!</v>
      </c>
      <c r="F47" s="4" t="s">
        <v>29</v>
      </c>
      <c r="G47" s="4" t="s">
        <v>29</v>
      </c>
      <c r="H47" s="4" t="s">
        <v>29</v>
      </c>
      <c r="I47" s="4" t="s">
        <v>29</v>
      </c>
      <c r="J47" s="4"/>
      <c r="K47" s="4"/>
      <c r="L47" s="4" t="s">
        <v>29</v>
      </c>
      <c r="M47" s="70" t="e">
        <f t="shared" si="0"/>
        <v>#REF!</v>
      </c>
    </row>
    <row r="48" spans="1:13" ht="15.75">
      <c r="A48" s="116" t="e">
        <f>IF(#REF!="","","M")</f>
        <v>#REF!</v>
      </c>
      <c r="B48" s="117" t="e">
        <f>IF(#REF!="","",#REF!)</f>
        <v>#REF!</v>
      </c>
      <c r="C48" s="117" t="e">
        <f>IF(#REF!="","",#REF!)</f>
        <v>#REF!</v>
      </c>
      <c r="D48" s="117" t="e">
        <f>IF(#REF!="","",#REF!)</f>
        <v>#REF!</v>
      </c>
      <c r="E48" s="117" t="e">
        <f>IF(#REF!="","",#REF!)</f>
        <v>#REF!</v>
      </c>
      <c r="F48" s="4" t="s">
        <v>29</v>
      </c>
      <c r="G48" s="4" t="s">
        <v>29</v>
      </c>
      <c r="H48" s="4" t="s">
        <v>29</v>
      </c>
      <c r="I48" s="4" t="s">
        <v>29</v>
      </c>
      <c r="J48" s="4"/>
      <c r="K48" s="4"/>
      <c r="L48" s="4" t="s">
        <v>29</v>
      </c>
      <c r="M48" s="70" t="e">
        <f t="shared" si="0"/>
        <v>#REF!</v>
      </c>
    </row>
    <row r="49" spans="1:13" ht="15.75">
      <c r="A49" s="116" t="e">
        <f>IF(#REF!="","","N")</f>
        <v>#REF!</v>
      </c>
      <c r="B49" s="117" t="e">
        <f>IF(#REF!="","",#REF!)</f>
        <v>#REF!</v>
      </c>
      <c r="C49" s="117" t="e">
        <f>IF(#REF!="","",#REF!)</f>
        <v>#REF!</v>
      </c>
      <c r="D49" s="117" t="e">
        <f>IF(#REF!="","",#REF!)</f>
        <v>#REF!</v>
      </c>
      <c r="E49" s="117" t="e">
        <f>IF(#REF!="","",#REF!)</f>
        <v>#REF!</v>
      </c>
      <c r="F49" s="4" t="s">
        <v>29</v>
      </c>
      <c r="G49" s="4" t="s">
        <v>29</v>
      </c>
      <c r="H49" s="4" t="s">
        <v>29</v>
      </c>
      <c r="I49" s="4" t="s">
        <v>29</v>
      </c>
      <c r="J49" s="4"/>
      <c r="K49" s="4"/>
      <c r="L49" s="4" t="s">
        <v>29</v>
      </c>
      <c r="M49" s="70" t="e">
        <f t="shared" si="0"/>
        <v>#REF!</v>
      </c>
    </row>
    <row r="50" spans="1:13" ht="15.75">
      <c r="A50" s="116" t="e">
        <f>IF(#REF!="","","O")</f>
        <v>#REF!</v>
      </c>
      <c r="B50" s="117" t="e">
        <f>IF(#REF!="","",#REF!)</f>
        <v>#REF!</v>
      </c>
      <c r="C50" s="117" t="e">
        <f>IF(#REF!="","",#REF!)</f>
        <v>#REF!</v>
      </c>
      <c r="D50" s="117" t="e">
        <f>IF(#REF!="","",#REF!)</f>
        <v>#REF!</v>
      </c>
      <c r="E50" s="117" t="e">
        <f>IF(#REF!="","",#REF!)</f>
        <v>#REF!</v>
      </c>
      <c r="F50" s="4" t="s">
        <v>29</v>
      </c>
      <c r="G50" s="4" t="s">
        <v>29</v>
      </c>
      <c r="H50" s="4" t="s">
        <v>29</v>
      </c>
      <c r="I50" s="4" t="s">
        <v>29</v>
      </c>
      <c r="J50" s="4"/>
      <c r="K50" s="4"/>
      <c r="L50" s="4" t="s">
        <v>29</v>
      </c>
      <c r="M50" s="70" t="e">
        <f t="shared" si="0"/>
        <v>#REF!</v>
      </c>
    </row>
    <row r="51" spans="1:13" ht="15.75">
      <c r="A51" s="116" t="e">
        <f>IF(#REF!="","","P")</f>
        <v>#REF!</v>
      </c>
      <c r="B51" s="117" t="e">
        <f>IF(#REF!="","",#REF!)</f>
        <v>#REF!</v>
      </c>
      <c r="C51" s="117" t="e">
        <f>IF(#REF!="","",#REF!)</f>
        <v>#REF!</v>
      </c>
      <c r="D51" s="117" t="e">
        <f>IF(#REF!="","",#REF!)</f>
        <v>#REF!</v>
      </c>
      <c r="E51" s="117" t="e">
        <f>IF(#REF!="","",#REF!)</f>
        <v>#REF!</v>
      </c>
      <c r="F51" s="4" t="s">
        <v>29</v>
      </c>
      <c r="G51" s="4" t="s">
        <v>29</v>
      </c>
      <c r="H51" s="4" t="s">
        <v>29</v>
      </c>
      <c r="I51" s="4" t="s">
        <v>29</v>
      </c>
      <c r="J51" s="4"/>
      <c r="K51" s="4"/>
      <c r="L51" s="4" t="s">
        <v>29</v>
      </c>
      <c r="M51" s="70" t="e">
        <f t="shared" si="0"/>
        <v>#REF!</v>
      </c>
    </row>
    <row r="52" spans="1:13" ht="15.75">
      <c r="A52" s="116" t="e">
        <f>IF(#REF!="","","R")</f>
        <v>#REF!</v>
      </c>
      <c r="B52" s="117" t="e">
        <f>IF(#REF!="","",#REF!)</f>
        <v>#REF!</v>
      </c>
      <c r="C52" s="117" t="e">
        <f>IF(#REF!="","",#REF!)</f>
        <v>#REF!</v>
      </c>
      <c r="D52" s="117" t="e">
        <f>IF(#REF!="","",#REF!)</f>
        <v>#REF!</v>
      </c>
      <c r="E52" s="117" t="e">
        <f>IF(#REF!="","",#REF!)</f>
        <v>#REF!</v>
      </c>
      <c r="F52" s="4" t="s">
        <v>29</v>
      </c>
      <c r="G52" s="4" t="s">
        <v>29</v>
      </c>
      <c r="H52" s="4" t="s">
        <v>29</v>
      </c>
      <c r="I52" s="4" t="s">
        <v>29</v>
      </c>
      <c r="J52" s="4"/>
      <c r="K52" s="4"/>
      <c r="L52" s="4" t="s">
        <v>29</v>
      </c>
      <c r="M52" s="70" t="e">
        <f t="shared" si="0"/>
        <v>#REF!</v>
      </c>
    </row>
    <row r="53" spans="1:13" ht="15.75">
      <c r="A53" s="116" t="e">
        <f>IF(#REF!="","","S")</f>
        <v>#REF!</v>
      </c>
      <c r="B53" s="117" t="e">
        <f>IF(#REF!="","",#REF!)</f>
        <v>#REF!</v>
      </c>
      <c r="C53" s="117" t="e">
        <f>IF(#REF!="","",#REF!)</f>
        <v>#REF!</v>
      </c>
      <c r="D53" s="117" t="e">
        <f>IF(#REF!="","",#REF!)</f>
        <v>#REF!</v>
      </c>
      <c r="E53" s="117" t="e">
        <f>IF(#REF!="","",#REF!)</f>
        <v>#REF!</v>
      </c>
      <c r="F53" s="4" t="s">
        <v>29</v>
      </c>
      <c r="G53" s="4" t="s">
        <v>29</v>
      </c>
      <c r="H53" s="4" t="s">
        <v>29</v>
      </c>
      <c r="I53" s="4" t="s">
        <v>29</v>
      </c>
      <c r="J53" s="4"/>
      <c r="K53" s="4"/>
      <c r="L53" s="4" t="s">
        <v>29</v>
      </c>
      <c r="M53" s="70" t="e">
        <f t="shared" si="0"/>
        <v>#REF!</v>
      </c>
    </row>
    <row r="54" spans="1:13" ht="15.75">
      <c r="A54" s="116" t="e">
        <f>IF(#REF!="","","T")</f>
        <v>#REF!</v>
      </c>
      <c r="B54" s="117" t="e">
        <f>IF(#REF!="","",#REF!)</f>
        <v>#REF!</v>
      </c>
      <c r="C54" s="117" t="e">
        <f>IF(#REF!="","",#REF!)</f>
        <v>#REF!</v>
      </c>
      <c r="D54" s="117" t="e">
        <f>IF(#REF!="","",#REF!)</f>
        <v>#REF!</v>
      </c>
      <c r="E54" s="117" t="e">
        <f>IF(#REF!="","",#REF!)</f>
        <v>#REF!</v>
      </c>
      <c r="F54" s="4" t="s">
        <v>29</v>
      </c>
      <c r="G54" s="4" t="s">
        <v>29</v>
      </c>
      <c r="H54" s="4" t="s">
        <v>29</v>
      </c>
      <c r="I54" s="4" t="s">
        <v>29</v>
      </c>
      <c r="J54" s="4"/>
      <c r="K54" s="4"/>
      <c r="L54" s="4" t="s">
        <v>29</v>
      </c>
      <c r="M54" s="70" t="e">
        <f t="shared" si="0"/>
        <v>#REF!</v>
      </c>
    </row>
    <row r="55" spans="1:13" ht="15.75">
      <c r="A55" s="116" t="e">
        <f>IF(#REF!="","","U")</f>
        <v>#REF!</v>
      </c>
      <c r="B55" s="117" t="e">
        <f>IF(#REF!="","",#REF!)</f>
        <v>#REF!</v>
      </c>
      <c r="C55" s="117" t="e">
        <f>IF(#REF!="","",#REF!)</f>
        <v>#REF!</v>
      </c>
      <c r="D55" s="117" t="e">
        <f>IF(#REF!="","",#REF!)</f>
        <v>#REF!</v>
      </c>
      <c r="E55" s="117" t="e">
        <f>IF(#REF!="","",#REF!)</f>
        <v>#REF!</v>
      </c>
      <c r="F55" s="4" t="s">
        <v>29</v>
      </c>
      <c r="G55" s="4" t="s">
        <v>29</v>
      </c>
      <c r="H55" s="4" t="s">
        <v>29</v>
      </c>
      <c r="I55" s="4" t="s">
        <v>29</v>
      </c>
      <c r="J55" s="4"/>
      <c r="K55" s="4"/>
      <c r="L55" s="4" t="s">
        <v>29</v>
      </c>
      <c r="M55" s="70" t="e">
        <f t="shared" si="0"/>
        <v>#REF!</v>
      </c>
    </row>
    <row r="56" spans="1:13" ht="15.75">
      <c r="A56" s="116" t="e">
        <f>IF(#REF!="","","V")</f>
        <v>#REF!</v>
      </c>
      <c r="B56" s="117" t="e">
        <f>IF(#REF!="","",#REF!)</f>
        <v>#REF!</v>
      </c>
      <c r="C56" s="117" t="e">
        <f>IF(#REF!="","",#REF!)</f>
        <v>#REF!</v>
      </c>
      <c r="D56" s="117" t="e">
        <f>IF(#REF!="","",#REF!)</f>
        <v>#REF!</v>
      </c>
      <c r="E56" s="117" t="e">
        <f>IF(#REF!="","",#REF!)</f>
        <v>#REF!</v>
      </c>
      <c r="F56" s="4" t="s">
        <v>29</v>
      </c>
      <c r="G56" s="4" t="s">
        <v>29</v>
      </c>
      <c r="H56" s="4" t="s">
        <v>29</v>
      </c>
      <c r="I56" s="4" t="s">
        <v>29</v>
      </c>
      <c r="J56" s="4"/>
      <c r="K56" s="4"/>
      <c r="L56" s="4" t="s">
        <v>29</v>
      </c>
      <c r="M56" s="70" t="e">
        <f t="shared" si="0"/>
        <v>#REF!</v>
      </c>
    </row>
    <row r="57" spans="1:13" ht="15.75">
      <c r="A57" s="116" t="e">
        <f>IF(#REF!="","","W")</f>
        <v>#REF!</v>
      </c>
      <c r="B57" s="117" t="e">
        <f>IF(#REF!="","",#REF!)</f>
        <v>#REF!</v>
      </c>
      <c r="C57" s="117" t="e">
        <f>IF(#REF!="","",#REF!)</f>
        <v>#REF!</v>
      </c>
      <c r="D57" s="117" t="e">
        <f>IF(#REF!="","",#REF!)</f>
        <v>#REF!</v>
      </c>
      <c r="E57" s="117" t="e">
        <f>IF(#REF!="","",#REF!)</f>
        <v>#REF!</v>
      </c>
      <c r="F57" s="4" t="s">
        <v>29</v>
      </c>
      <c r="G57" s="4" t="s">
        <v>29</v>
      </c>
      <c r="H57" s="4" t="s">
        <v>29</v>
      </c>
      <c r="I57" s="4" t="s">
        <v>29</v>
      </c>
      <c r="J57" s="4"/>
      <c r="K57" s="4"/>
      <c r="L57" s="4" t="s">
        <v>29</v>
      </c>
      <c r="M57" s="70" t="e">
        <f t="shared" si="0"/>
        <v>#REF!</v>
      </c>
    </row>
    <row r="58" spans="1:13" ht="15.75">
      <c r="A58" s="116" t="e">
        <f>IF(#REF!="","","X")</f>
        <v>#REF!</v>
      </c>
      <c r="B58" s="117" t="e">
        <f>IF(#REF!="","",#REF!)</f>
        <v>#REF!</v>
      </c>
      <c r="C58" s="117" t="e">
        <f>IF(#REF!="","",#REF!)</f>
        <v>#REF!</v>
      </c>
      <c r="D58" s="117" t="e">
        <f>IF(#REF!="","",#REF!)</f>
        <v>#REF!</v>
      </c>
      <c r="E58" s="117" t="e">
        <f>IF(#REF!="","",#REF!)</f>
        <v>#REF!</v>
      </c>
      <c r="F58" s="4" t="s">
        <v>29</v>
      </c>
      <c r="G58" s="4" t="s">
        <v>29</v>
      </c>
      <c r="H58" s="4" t="s">
        <v>29</v>
      </c>
      <c r="I58" s="4" t="s">
        <v>29</v>
      </c>
      <c r="J58" s="4"/>
      <c r="K58" s="4"/>
      <c r="L58" s="4" t="s">
        <v>29</v>
      </c>
      <c r="M58" s="70" t="e">
        <f t="shared" si="0"/>
        <v>#REF!</v>
      </c>
    </row>
    <row r="59" spans="1:13" ht="15.75">
      <c r="A59" s="116" t="e">
        <f>IF(#REF!="","","Y")</f>
        <v>#REF!</v>
      </c>
      <c r="B59" s="117" t="e">
        <f>IF(#REF!="","",#REF!)</f>
        <v>#REF!</v>
      </c>
      <c r="C59" s="117" t="e">
        <f>IF(#REF!="","",#REF!)</f>
        <v>#REF!</v>
      </c>
      <c r="D59" s="117" t="e">
        <f>IF(#REF!="","",#REF!)</f>
        <v>#REF!</v>
      </c>
      <c r="E59" s="117" t="e">
        <f>IF(#REF!="","",#REF!)</f>
        <v>#REF!</v>
      </c>
      <c r="F59" s="4" t="s">
        <v>29</v>
      </c>
      <c r="G59" s="4" t="s">
        <v>29</v>
      </c>
      <c r="H59" s="4" t="s">
        <v>29</v>
      </c>
      <c r="I59" s="4" t="s">
        <v>29</v>
      </c>
      <c r="J59" s="4"/>
      <c r="K59" s="4"/>
      <c r="L59" s="4" t="s">
        <v>29</v>
      </c>
      <c r="M59" s="70" t="e">
        <f t="shared" si="0"/>
        <v>#REF!</v>
      </c>
    </row>
    <row r="60" spans="1:13" ht="15.75">
      <c r="A60" s="116" t="e">
        <f>IF(#REF!="","","Z")</f>
        <v>#REF!</v>
      </c>
      <c r="B60" s="117" t="e">
        <f>IF(#REF!="","",#REF!)</f>
        <v>#REF!</v>
      </c>
      <c r="C60" s="117" t="e">
        <f>IF(#REF!="","",#REF!)</f>
        <v>#REF!</v>
      </c>
      <c r="D60" s="117" t="e">
        <f>IF(#REF!="","",#REF!)</f>
        <v>#REF!</v>
      </c>
      <c r="E60" s="117" t="e">
        <f>IF(#REF!="","",#REF!)</f>
        <v>#REF!</v>
      </c>
      <c r="F60" s="4" t="s">
        <v>29</v>
      </c>
      <c r="G60" s="4" t="s">
        <v>29</v>
      </c>
      <c r="H60" s="4" t="s">
        <v>29</v>
      </c>
      <c r="I60" s="4" t="s">
        <v>29</v>
      </c>
      <c r="J60" s="4"/>
      <c r="K60" s="4"/>
      <c r="L60" s="4" t="s">
        <v>29</v>
      </c>
      <c r="M60" s="70" t="e">
        <f t="shared" si="0"/>
        <v>#REF!</v>
      </c>
    </row>
    <row r="61" spans="1:13" ht="15.75">
      <c r="A61" s="116" t="e">
        <f>IF(#REF!="","","AA")</f>
        <v>#REF!</v>
      </c>
      <c r="B61" s="117" t="e">
        <f>IF(#REF!="","",#REF!)</f>
        <v>#REF!</v>
      </c>
      <c r="C61" s="117" t="e">
        <f>IF(#REF!="","",#REF!)</f>
        <v>#REF!</v>
      </c>
      <c r="D61" s="117" t="e">
        <f>IF(#REF!="","",#REF!)</f>
        <v>#REF!</v>
      </c>
      <c r="E61" s="117" t="e">
        <f>IF(#REF!="","",#REF!)</f>
        <v>#REF!</v>
      </c>
      <c r="F61" s="4" t="s">
        <v>29</v>
      </c>
      <c r="G61" s="4" t="s">
        <v>29</v>
      </c>
      <c r="H61" s="4" t="s">
        <v>29</v>
      </c>
      <c r="I61" s="4" t="s">
        <v>29</v>
      </c>
      <c r="J61" s="4"/>
      <c r="K61" s="4"/>
      <c r="L61" s="4" t="s">
        <v>29</v>
      </c>
      <c r="M61" s="70" t="e">
        <f t="shared" si="0"/>
        <v>#REF!</v>
      </c>
    </row>
    <row r="62" spans="1:13" ht="15.75">
      <c r="A62" s="116" t="e">
        <f>IF(#REF!="","","AB")</f>
        <v>#REF!</v>
      </c>
      <c r="B62" s="117" t="e">
        <f>IF(#REF!="","",#REF!)</f>
        <v>#REF!</v>
      </c>
      <c r="C62" s="117" t="e">
        <f>IF(#REF!="","",#REF!)</f>
        <v>#REF!</v>
      </c>
      <c r="D62" s="117" t="e">
        <f>IF(#REF!="","",#REF!)</f>
        <v>#REF!</v>
      </c>
      <c r="E62" s="117" t="e">
        <f>IF(#REF!="","",#REF!)</f>
        <v>#REF!</v>
      </c>
      <c r="F62" s="4" t="s">
        <v>29</v>
      </c>
      <c r="G62" s="4" t="s">
        <v>29</v>
      </c>
      <c r="H62" s="4" t="s">
        <v>29</v>
      </c>
      <c r="I62" s="4" t="s">
        <v>29</v>
      </c>
      <c r="J62" s="4"/>
      <c r="K62" s="4"/>
      <c r="L62" s="4" t="s">
        <v>29</v>
      </c>
      <c r="M62" s="70" t="e">
        <f t="shared" si="0"/>
        <v>#REF!</v>
      </c>
    </row>
    <row r="63" spans="1:13" ht="15.75">
      <c r="A63" s="116" t="e">
        <f>IF(#REF!="","","AC")</f>
        <v>#REF!</v>
      </c>
      <c r="B63" s="117" t="e">
        <f>IF(#REF!="","",#REF!)</f>
        <v>#REF!</v>
      </c>
      <c r="C63" s="117" t="e">
        <f>IF(#REF!="","",#REF!)</f>
        <v>#REF!</v>
      </c>
      <c r="D63" s="117" t="e">
        <f>IF(#REF!="","",#REF!)</f>
        <v>#REF!</v>
      </c>
      <c r="E63" s="117" t="e">
        <f>IF(#REF!="","",#REF!)</f>
        <v>#REF!</v>
      </c>
      <c r="F63" s="4" t="s">
        <v>29</v>
      </c>
      <c r="G63" s="4" t="s">
        <v>29</v>
      </c>
      <c r="H63" s="4" t="s">
        <v>29</v>
      </c>
      <c r="I63" s="4" t="s">
        <v>29</v>
      </c>
      <c r="J63" s="4"/>
      <c r="K63" s="4"/>
      <c r="L63" s="4" t="s">
        <v>29</v>
      </c>
      <c r="M63" s="70" t="e">
        <f t="shared" si="0"/>
        <v>#REF!</v>
      </c>
    </row>
    <row r="64" spans="1:13" ht="15.75">
      <c r="A64" s="116" t="e">
        <f>IF(#REF!="","","AD")</f>
        <v>#REF!</v>
      </c>
      <c r="B64" s="117" t="e">
        <f>IF(#REF!="","",#REF!)</f>
        <v>#REF!</v>
      </c>
      <c r="C64" s="117" t="e">
        <f>IF(#REF!="","",#REF!)</f>
        <v>#REF!</v>
      </c>
      <c r="D64" s="117" t="e">
        <f>IF(#REF!="","",#REF!)</f>
        <v>#REF!</v>
      </c>
      <c r="E64" s="117" t="e">
        <f>IF(#REF!="","",#REF!)</f>
        <v>#REF!</v>
      </c>
      <c r="F64" s="4" t="s">
        <v>29</v>
      </c>
      <c r="G64" s="4" t="s">
        <v>29</v>
      </c>
      <c r="H64" s="4" t="s">
        <v>29</v>
      </c>
      <c r="I64" s="4" t="s">
        <v>29</v>
      </c>
      <c r="J64" s="4"/>
      <c r="K64" s="4"/>
      <c r="L64" s="4" t="s">
        <v>29</v>
      </c>
      <c r="M64" s="70" t="e">
        <f t="shared" si="0"/>
        <v>#REF!</v>
      </c>
    </row>
    <row r="65" spans="1:13" ht="15.75">
      <c r="A65" s="116" t="e">
        <f>IF(#REF!="","","AE")</f>
        <v>#REF!</v>
      </c>
      <c r="B65" s="117" t="e">
        <f>IF(#REF!="","",#REF!)</f>
        <v>#REF!</v>
      </c>
      <c r="C65" s="117" t="e">
        <f>IF(#REF!="","",#REF!)</f>
        <v>#REF!</v>
      </c>
      <c r="D65" s="117" t="e">
        <f>IF(#REF!="","",#REF!)</f>
        <v>#REF!</v>
      </c>
      <c r="E65" s="117" t="e">
        <f>IF(#REF!="","",#REF!)</f>
        <v>#REF!</v>
      </c>
      <c r="F65" s="4" t="s">
        <v>29</v>
      </c>
      <c r="G65" s="4" t="s">
        <v>29</v>
      </c>
      <c r="H65" s="4" t="s">
        <v>29</v>
      </c>
      <c r="I65" s="4" t="s">
        <v>29</v>
      </c>
      <c r="J65" s="4"/>
      <c r="K65" s="4"/>
      <c r="L65" s="4" t="s">
        <v>29</v>
      </c>
      <c r="M65" s="70" t="e">
        <f t="shared" si="0"/>
        <v>#REF!</v>
      </c>
    </row>
    <row r="66" spans="1:13" ht="15.75">
      <c r="A66" s="116" t="e">
        <f>IF(#REF!="","","AF")</f>
        <v>#REF!</v>
      </c>
      <c r="B66" s="117" t="e">
        <f>IF(#REF!="","",#REF!)</f>
        <v>#REF!</v>
      </c>
      <c r="C66" s="117" t="e">
        <f>IF(#REF!="","",#REF!)</f>
        <v>#REF!</v>
      </c>
      <c r="D66" s="117" t="e">
        <f>IF(#REF!="","",#REF!)</f>
        <v>#REF!</v>
      </c>
      <c r="E66" s="117" t="e">
        <f>IF(#REF!="","",#REF!)</f>
        <v>#REF!</v>
      </c>
      <c r="F66" s="4" t="s">
        <v>29</v>
      </c>
      <c r="G66" s="4" t="s">
        <v>29</v>
      </c>
      <c r="H66" s="4" t="s">
        <v>29</v>
      </c>
      <c r="I66" s="4" t="s">
        <v>29</v>
      </c>
      <c r="J66" s="4"/>
      <c r="K66" s="4"/>
      <c r="L66" s="4" t="s">
        <v>29</v>
      </c>
      <c r="M66" s="70" t="e">
        <f t="shared" si="0"/>
        <v>#REF!</v>
      </c>
    </row>
    <row r="67" spans="1:13" ht="15.75">
      <c r="A67" s="116" t="e">
        <f>IF(#REF!="","","AG")</f>
        <v>#REF!</v>
      </c>
      <c r="B67" s="117" t="e">
        <f>IF(#REF!="","",#REF!)</f>
        <v>#REF!</v>
      </c>
      <c r="C67" s="117" t="e">
        <f>IF(#REF!="","",#REF!)</f>
        <v>#REF!</v>
      </c>
      <c r="D67" s="117" t="e">
        <f>IF(#REF!="","",#REF!)</f>
        <v>#REF!</v>
      </c>
      <c r="E67" s="117" t="e">
        <f>IF(#REF!="","",#REF!)</f>
        <v>#REF!</v>
      </c>
      <c r="F67" s="4" t="s">
        <v>29</v>
      </c>
      <c r="G67" s="4" t="s">
        <v>29</v>
      </c>
      <c r="H67" s="4" t="s">
        <v>29</v>
      </c>
      <c r="I67" s="4" t="s">
        <v>29</v>
      </c>
      <c r="J67" s="4"/>
      <c r="K67" s="4"/>
      <c r="L67" s="4" t="s">
        <v>29</v>
      </c>
      <c r="M67" s="70" t="e">
        <f t="shared" si="0"/>
        <v>#REF!</v>
      </c>
    </row>
  </sheetData>
  <sheetProtection formatCells="0" formatColumns="0" formatRows="0" insertColumns="0" insertRows="0" insertHyperlinks="0" deleteColumns="0" deleteRows="0" sort="0" autoFilter="0" pivotTables="0"/>
  <mergeCells count="1">
    <mergeCell ref="C1:D1"/>
  </mergeCells>
  <printOptions/>
  <pageMargins left="0.787401575" right="0.787401575" top="0.984251969" bottom="0.984251969" header="0.4921259845" footer="0.4921259845"/>
  <pageSetup horizontalDpi="300" verticalDpi="300" orientation="portrait" paperSize="9" scale="85" r:id="rId1"/>
</worksheet>
</file>

<file path=xl/worksheets/sheet6.xml><?xml version="1.0" encoding="utf-8"?>
<worksheet xmlns="http://schemas.openxmlformats.org/spreadsheetml/2006/main" xmlns:r="http://schemas.openxmlformats.org/officeDocument/2006/relationships">
  <dimension ref="A1:Z64"/>
  <sheetViews>
    <sheetView showGridLines="0" zoomScalePageLayoutView="0" workbookViewId="0" topLeftCell="A1">
      <selection activeCell="J18" sqref="J18"/>
    </sheetView>
  </sheetViews>
  <sheetFormatPr defaultColWidth="9.00390625" defaultRowHeight="12.75"/>
  <cols>
    <col min="1" max="1" width="4.25390625" style="0" customWidth="1"/>
    <col min="2" max="2" width="18.75390625" style="0" bestFit="1" customWidth="1"/>
    <col min="3" max="4" width="2.875" style="0" bestFit="1" customWidth="1"/>
    <col min="5" max="6" width="2.25390625" style="0" bestFit="1" customWidth="1"/>
    <col min="7" max="24" width="2.875" style="0" customWidth="1"/>
  </cols>
  <sheetData>
    <row r="1" spans="1:26" ht="23.25">
      <c r="A1" s="258" t="s">
        <v>88</v>
      </c>
      <c r="B1" s="258"/>
      <c r="C1" s="258"/>
      <c r="D1" s="258"/>
      <c r="E1" s="258"/>
      <c r="F1" s="258"/>
      <c r="G1" s="258"/>
      <c r="H1" s="258"/>
      <c r="I1" s="258"/>
      <c r="J1" s="258"/>
      <c r="K1" s="258"/>
      <c r="L1" s="258"/>
      <c r="M1" s="258"/>
      <c r="N1" s="258"/>
      <c r="O1" s="258"/>
      <c r="P1" s="258"/>
      <c r="Q1" s="258"/>
      <c r="R1" s="258"/>
      <c r="S1" s="258"/>
      <c r="T1" s="258"/>
      <c r="U1" s="258"/>
      <c r="V1" s="258"/>
      <c r="W1" s="258"/>
      <c r="X1" s="258"/>
      <c r="Y1" s="258"/>
      <c r="Z1" s="258"/>
    </row>
    <row r="2" spans="1:26" ht="20.25">
      <c r="A2" s="33"/>
      <c r="B2" s="33"/>
      <c r="C2" s="33"/>
      <c r="D2" s="5"/>
      <c r="E2" s="5"/>
      <c r="F2" s="34"/>
      <c r="G2" s="5"/>
      <c r="H2" s="5"/>
      <c r="I2" s="34" t="s">
        <v>66</v>
      </c>
      <c r="J2" s="5"/>
      <c r="K2" s="34"/>
      <c r="L2" s="5"/>
      <c r="M2" s="5"/>
      <c r="N2" s="34"/>
      <c r="O2" s="34"/>
      <c r="P2" s="34"/>
      <c r="Q2" s="5"/>
      <c r="R2" s="32"/>
      <c r="S2" s="2"/>
      <c r="T2" s="2"/>
      <c r="U2" s="2"/>
      <c r="V2" s="2"/>
      <c r="W2" s="259" t="s">
        <v>68</v>
      </c>
      <c r="X2" s="260"/>
      <c r="Y2" s="260"/>
      <c r="Z2" s="260"/>
    </row>
    <row r="3" spans="1:26" ht="19.5">
      <c r="A3" s="2"/>
      <c r="B3" s="6"/>
      <c r="C3" s="2"/>
      <c r="D3" s="2"/>
      <c r="E3" s="2"/>
      <c r="F3" s="2"/>
      <c r="G3" s="2"/>
      <c r="H3" s="2"/>
      <c r="I3" s="2"/>
      <c r="J3" s="2"/>
      <c r="K3" s="2"/>
      <c r="L3" s="2"/>
      <c r="M3" s="2"/>
      <c r="N3" s="2"/>
      <c r="O3" s="2"/>
      <c r="P3" s="2"/>
      <c r="Q3" s="2"/>
      <c r="R3" s="2"/>
      <c r="S3" s="2"/>
      <c r="T3" s="2"/>
      <c r="U3" s="2"/>
      <c r="V3" s="2"/>
      <c r="W3" s="2"/>
      <c r="X3" s="2"/>
      <c r="Y3" s="261"/>
      <c r="Z3" s="261"/>
    </row>
    <row r="4" spans="1:26" ht="20.25" thickBot="1">
      <c r="A4" s="7" t="s">
        <v>24</v>
      </c>
      <c r="B4" s="8"/>
      <c r="C4" s="8"/>
      <c r="D4" s="8"/>
      <c r="E4" s="8"/>
      <c r="F4" s="8"/>
      <c r="G4" s="8"/>
      <c r="H4" s="8"/>
      <c r="I4" s="8"/>
      <c r="J4" s="8"/>
      <c r="K4" s="8"/>
      <c r="L4" s="8"/>
      <c r="M4" s="8"/>
      <c r="N4" s="8"/>
      <c r="O4" s="8"/>
      <c r="P4" s="8"/>
      <c r="Q4" s="8"/>
      <c r="R4" s="8"/>
      <c r="S4" s="8"/>
      <c r="T4" s="8"/>
      <c r="U4" s="8"/>
      <c r="V4" s="8"/>
      <c r="W4" s="8"/>
      <c r="X4" s="8"/>
      <c r="Y4" s="8"/>
      <c r="Z4" s="8"/>
    </row>
    <row r="5" spans="1:26" ht="16.5" thickBot="1">
      <c r="A5" s="44" t="s">
        <v>13</v>
      </c>
      <c r="B5" s="45" t="s">
        <v>6</v>
      </c>
      <c r="C5" s="239">
        <v>1</v>
      </c>
      <c r="D5" s="240"/>
      <c r="E5" s="240"/>
      <c r="F5" s="240"/>
      <c r="G5" s="240"/>
      <c r="H5" s="241">
        <v>7</v>
      </c>
      <c r="I5" s="240"/>
      <c r="J5" s="240"/>
      <c r="K5" s="240"/>
      <c r="L5" s="240"/>
      <c r="M5" s="241">
        <v>10</v>
      </c>
      <c r="N5" s="240"/>
      <c r="O5" s="240"/>
      <c r="P5" s="240"/>
      <c r="Q5" s="240"/>
      <c r="R5" s="241" t="s">
        <v>29</v>
      </c>
      <c r="S5" s="240"/>
      <c r="T5" s="240"/>
      <c r="U5" s="240"/>
      <c r="V5" s="240"/>
      <c r="W5" s="242" t="s">
        <v>8</v>
      </c>
      <c r="X5" s="243"/>
      <c r="Y5" s="46" t="s">
        <v>5</v>
      </c>
      <c r="Z5" s="47" t="s">
        <v>3</v>
      </c>
    </row>
    <row r="6" spans="1:26" ht="16.5" thickTop="1">
      <c r="A6" s="251">
        <v>1</v>
      </c>
      <c r="B6" s="9" t="s">
        <v>70</v>
      </c>
      <c r="C6" s="256" t="s">
        <v>159</v>
      </c>
      <c r="D6" s="257"/>
      <c r="E6" s="257"/>
      <c r="F6" s="257"/>
      <c r="G6" s="257"/>
      <c r="H6" s="247" t="s">
        <v>106</v>
      </c>
      <c r="I6" s="248"/>
      <c r="J6" s="248"/>
      <c r="K6" s="248"/>
      <c r="L6" s="249"/>
      <c r="M6" s="247" t="s">
        <v>106</v>
      </c>
      <c r="N6" s="248"/>
      <c r="O6" s="248"/>
      <c r="P6" s="248"/>
      <c r="Q6" s="249"/>
      <c r="R6" s="247" t="s">
        <v>29</v>
      </c>
      <c r="S6" s="248"/>
      <c r="T6" s="248"/>
      <c r="U6" s="248"/>
      <c r="V6" s="249"/>
      <c r="W6" s="233" t="s">
        <v>107</v>
      </c>
      <c r="X6" s="234"/>
      <c r="Y6" s="235">
        <v>4</v>
      </c>
      <c r="Z6" s="237">
        <v>1</v>
      </c>
    </row>
    <row r="7" spans="1:26" ht="15">
      <c r="A7" s="250"/>
      <c r="B7" s="11" t="s">
        <v>69</v>
      </c>
      <c r="C7" s="254" t="s">
        <v>67</v>
      </c>
      <c r="D7" s="255"/>
      <c r="E7" s="255"/>
      <c r="F7" s="255"/>
      <c r="G7" s="255"/>
      <c r="H7" s="14" t="s">
        <v>108</v>
      </c>
      <c r="I7" s="15" t="s">
        <v>109</v>
      </c>
      <c r="J7" s="15" t="s">
        <v>110</v>
      </c>
      <c r="K7" s="15" t="s">
        <v>29</v>
      </c>
      <c r="L7" s="15" t="s">
        <v>29</v>
      </c>
      <c r="M7" s="14" t="s">
        <v>111</v>
      </c>
      <c r="N7" s="15" t="s">
        <v>111</v>
      </c>
      <c r="O7" s="15" t="s">
        <v>112</v>
      </c>
      <c r="P7" s="15" t="s">
        <v>29</v>
      </c>
      <c r="Q7" s="130" t="s">
        <v>29</v>
      </c>
      <c r="R7" s="14" t="s">
        <v>29</v>
      </c>
      <c r="S7" s="15" t="s">
        <v>29</v>
      </c>
      <c r="T7" s="15" t="s">
        <v>29</v>
      </c>
      <c r="U7" s="15" t="s">
        <v>29</v>
      </c>
      <c r="V7" s="130" t="s">
        <v>29</v>
      </c>
      <c r="W7" s="231"/>
      <c r="X7" s="232"/>
      <c r="Y7" s="236"/>
      <c r="Z7" s="224"/>
    </row>
    <row r="8" spans="1:26" ht="15.75">
      <c r="A8" s="206">
        <v>7</v>
      </c>
      <c r="B8" s="12" t="s">
        <v>80</v>
      </c>
      <c r="C8" s="228" t="s">
        <v>113</v>
      </c>
      <c r="D8" s="212"/>
      <c r="E8" s="212"/>
      <c r="F8" s="212"/>
      <c r="G8" s="213"/>
      <c r="H8" s="214" t="s">
        <v>159</v>
      </c>
      <c r="I8" s="215"/>
      <c r="J8" s="215"/>
      <c r="K8" s="215"/>
      <c r="L8" s="215"/>
      <c r="M8" s="229" t="s">
        <v>114</v>
      </c>
      <c r="N8" s="209"/>
      <c r="O8" s="209"/>
      <c r="P8" s="209"/>
      <c r="Q8" s="210"/>
      <c r="R8" s="211" t="s">
        <v>29</v>
      </c>
      <c r="S8" s="212"/>
      <c r="T8" s="212"/>
      <c r="U8" s="212"/>
      <c r="V8" s="230"/>
      <c r="W8" s="216" t="s">
        <v>115</v>
      </c>
      <c r="X8" s="217"/>
      <c r="Y8" s="220">
        <v>2</v>
      </c>
      <c r="Z8" s="202">
        <v>3</v>
      </c>
    </row>
    <row r="9" spans="1:26" ht="15">
      <c r="A9" s="206"/>
      <c r="B9" s="11" t="s">
        <v>79</v>
      </c>
      <c r="C9" s="77" t="s">
        <v>116</v>
      </c>
      <c r="D9" s="15" t="s">
        <v>117</v>
      </c>
      <c r="E9" s="15" t="s">
        <v>118</v>
      </c>
      <c r="F9" s="15" t="s">
        <v>29</v>
      </c>
      <c r="G9" s="130" t="s">
        <v>29</v>
      </c>
      <c r="H9" s="204" t="s">
        <v>67</v>
      </c>
      <c r="I9" s="205"/>
      <c r="J9" s="205"/>
      <c r="K9" s="205"/>
      <c r="L9" s="225"/>
      <c r="M9" s="14" t="s">
        <v>108</v>
      </c>
      <c r="N9" s="15" t="s">
        <v>119</v>
      </c>
      <c r="O9" s="15" t="s">
        <v>120</v>
      </c>
      <c r="P9" s="15" t="s">
        <v>118</v>
      </c>
      <c r="Q9" s="130" t="s">
        <v>29</v>
      </c>
      <c r="R9" s="14" t="s">
        <v>29</v>
      </c>
      <c r="S9" s="15" t="s">
        <v>29</v>
      </c>
      <c r="T9" s="15" t="s">
        <v>29</v>
      </c>
      <c r="U9" s="15" t="s">
        <v>29</v>
      </c>
      <c r="V9" s="15" t="s">
        <v>29</v>
      </c>
      <c r="W9" s="231"/>
      <c r="X9" s="232"/>
      <c r="Y9" s="223"/>
      <c r="Z9" s="224"/>
    </row>
    <row r="10" spans="1:26" ht="15.75">
      <c r="A10" s="206">
        <v>10</v>
      </c>
      <c r="B10" s="12" t="s">
        <v>72</v>
      </c>
      <c r="C10" s="228" t="s">
        <v>113</v>
      </c>
      <c r="D10" s="212"/>
      <c r="E10" s="212"/>
      <c r="F10" s="212"/>
      <c r="G10" s="213"/>
      <c r="H10" s="229" t="s">
        <v>121</v>
      </c>
      <c r="I10" s="209"/>
      <c r="J10" s="209"/>
      <c r="K10" s="209"/>
      <c r="L10" s="210"/>
      <c r="M10" s="214" t="s">
        <v>159</v>
      </c>
      <c r="N10" s="215"/>
      <c r="O10" s="215"/>
      <c r="P10" s="215"/>
      <c r="Q10" s="215"/>
      <c r="R10" s="211" t="s">
        <v>29</v>
      </c>
      <c r="S10" s="212"/>
      <c r="T10" s="212"/>
      <c r="U10" s="212"/>
      <c r="V10" s="230"/>
      <c r="W10" s="216" t="s">
        <v>122</v>
      </c>
      <c r="X10" s="217"/>
      <c r="Y10" s="220">
        <v>3</v>
      </c>
      <c r="Z10" s="202">
        <v>2</v>
      </c>
    </row>
    <row r="11" spans="1:26" ht="15">
      <c r="A11" s="206"/>
      <c r="B11" s="11" t="s">
        <v>83</v>
      </c>
      <c r="C11" s="77" t="s">
        <v>123</v>
      </c>
      <c r="D11" s="15" t="s">
        <v>123</v>
      </c>
      <c r="E11" s="15" t="s">
        <v>124</v>
      </c>
      <c r="F11" s="15" t="s">
        <v>29</v>
      </c>
      <c r="G11" s="130" t="s">
        <v>29</v>
      </c>
      <c r="H11" s="14" t="s">
        <v>116</v>
      </c>
      <c r="I11" s="15" t="s">
        <v>125</v>
      </c>
      <c r="J11" s="15" t="s">
        <v>126</v>
      </c>
      <c r="K11" s="15" t="s">
        <v>110</v>
      </c>
      <c r="L11" s="15" t="s">
        <v>29</v>
      </c>
      <c r="M11" s="204" t="s">
        <v>67</v>
      </c>
      <c r="N11" s="205"/>
      <c r="O11" s="205"/>
      <c r="P11" s="205"/>
      <c r="Q11" s="205"/>
      <c r="R11" s="14" t="s">
        <v>29</v>
      </c>
      <c r="S11" s="15" t="s">
        <v>29</v>
      </c>
      <c r="T11" s="15" t="s">
        <v>29</v>
      </c>
      <c r="U11" s="15" t="s">
        <v>29</v>
      </c>
      <c r="V11" s="15" t="s">
        <v>29</v>
      </c>
      <c r="W11" s="231"/>
      <c r="X11" s="232"/>
      <c r="Y11" s="223"/>
      <c r="Z11" s="203"/>
    </row>
    <row r="12" spans="1:26" ht="15.75">
      <c r="A12" s="206" t="s">
        <v>29</v>
      </c>
      <c r="B12" s="12" t="s">
        <v>29</v>
      </c>
      <c r="C12" s="208" t="s">
        <v>29</v>
      </c>
      <c r="D12" s="209"/>
      <c r="E12" s="209"/>
      <c r="F12" s="209"/>
      <c r="G12" s="210"/>
      <c r="H12" s="211" t="s">
        <v>29</v>
      </c>
      <c r="I12" s="212"/>
      <c r="J12" s="212"/>
      <c r="K12" s="212"/>
      <c r="L12" s="213"/>
      <c r="M12" s="211" t="s">
        <v>29</v>
      </c>
      <c r="N12" s="212"/>
      <c r="O12" s="212"/>
      <c r="P12" s="212"/>
      <c r="Q12" s="213"/>
      <c r="R12" s="214" t="s">
        <v>159</v>
      </c>
      <c r="S12" s="215"/>
      <c r="T12" s="215"/>
      <c r="U12" s="215"/>
      <c r="V12" s="215"/>
      <c r="W12" s="216" t="s">
        <v>29</v>
      </c>
      <c r="X12" s="217"/>
      <c r="Y12" s="220" t="s">
        <v>29</v>
      </c>
      <c r="Z12" s="202"/>
    </row>
    <row r="13" spans="1:26" ht="15.75" thickBot="1">
      <c r="A13" s="207"/>
      <c r="B13" s="16" t="s">
        <v>29</v>
      </c>
      <c r="C13" s="78" t="s">
        <v>29</v>
      </c>
      <c r="D13" s="18" t="s">
        <v>29</v>
      </c>
      <c r="E13" s="18" t="s">
        <v>29</v>
      </c>
      <c r="F13" s="18" t="s">
        <v>29</v>
      </c>
      <c r="G13" s="131" t="s">
        <v>29</v>
      </c>
      <c r="H13" s="14" t="s">
        <v>29</v>
      </c>
      <c r="I13" s="15" t="s">
        <v>29</v>
      </c>
      <c r="J13" s="15" t="s">
        <v>29</v>
      </c>
      <c r="K13" s="15" t="s">
        <v>29</v>
      </c>
      <c r="L13" s="15" t="s">
        <v>29</v>
      </c>
      <c r="M13" s="17" t="s">
        <v>29</v>
      </c>
      <c r="N13" s="18" t="s">
        <v>29</v>
      </c>
      <c r="O13" s="18" t="s">
        <v>29</v>
      </c>
      <c r="P13" s="18" t="s">
        <v>29</v>
      </c>
      <c r="Q13" s="18" t="s">
        <v>29</v>
      </c>
      <c r="R13" s="198" t="s">
        <v>67</v>
      </c>
      <c r="S13" s="199"/>
      <c r="T13" s="199"/>
      <c r="U13" s="199"/>
      <c r="V13" s="199"/>
      <c r="W13" s="218"/>
      <c r="X13" s="219"/>
      <c r="Y13" s="221"/>
      <c r="Z13" s="222"/>
    </row>
    <row r="14" spans="1:26" ht="14.25">
      <c r="A14" s="19"/>
      <c r="B14" s="37" t="s">
        <v>10</v>
      </c>
      <c r="C14" s="200" t="s">
        <v>127</v>
      </c>
      <c r="D14" s="200"/>
      <c r="E14" s="200"/>
      <c r="F14" s="200"/>
      <c r="G14" s="200"/>
      <c r="H14" s="200"/>
      <c r="I14" s="201"/>
      <c r="J14" s="201"/>
      <c r="K14" s="201"/>
      <c r="L14" s="201"/>
      <c r="M14" s="197"/>
      <c r="N14" s="197"/>
      <c r="O14" s="38"/>
      <c r="P14" s="38"/>
      <c r="Q14" s="200" t="s">
        <v>29</v>
      </c>
      <c r="R14" s="200"/>
      <c r="S14" s="200"/>
      <c r="T14" s="200"/>
      <c r="U14" s="200"/>
      <c r="V14" s="200"/>
      <c r="W14" s="201"/>
      <c r="X14" s="201"/>
      <c r="Y14" s="201"/>
      <c r="Z14" s="39"/>
    </row>
    <row r="15" spans="1:26" ht="14.25">
      <c r="A15" s="19"/>
      <c r="B15" s="37" t="s">
        <v>11</v>
      </c>
      <c r="C15" s="195" t="s">
        <v>128</v>
      </c>
      <c r="D15" s="195"/>
      <c r="E15" s="195"/>
      <c r="F15" s="195"/>
      <c r="G15" s="195"/>
      <c r="H15" s="195"/>
      <c r="I15" s="196"/>
      <c r="J15" s="196"/>
      <c r="K15" s="196"/>
      <c r="L15" s="196"/>
      <c r="M15" s="197"/>
      <c r="N15" s="197"/>
      <c r="O15" s="42"/>
      <c r="P15" s="42"/>
      <c r="Q15" s="195" t="s">
        <v>29</v>
      </c>
      <c r="R15" s="195"/>
      <c r="S15" s="195"/>
      <c r="T15" s="195"/>
      <c r="U15" s="195"/>
      <c r="V15" s="195"/>
      <c r="W15" s="196"/>
      <c r="X15" s="196"/>
      <c r="Y15" s="196"/>
      <c r="Z15" s="39"/>
    </row>
    <row r="16" spans="1:26" ht="14.25">
      <c r="A16" s="19"/>
      <c r="B16" s="37" t="s">
        <v>12</v>
      </c>
      <c r="C16" s="195" t="s">
        <v>129</v>
      </c>
      <c r="D16" s="195"/>
      <c r="E16" s="195"/>
      <c r="F16" s="195"/>
      <c r="G16" s="195"/>
      <c r="H16" s="195"/>
      <c r="I16" s="196"/>
      <c r="J16" s="196"/>
      <c r="K16" s="196"/>
      <c r="L16" s="196"/>
      <c r="M16" s="197"/>
      <c r="N16" s="197"/>
      <c r="O16" s="38"/>
      <c r="P16" s="38"/>
      <c r="Q16" s="195" t="s">
        <v>29</v>
      </c>
      <c r="R16" s="195"/>
      <c r="S16" s="195"/>
      <c r="T16" s="195"/>
      <c r="U16" s="195"/>
      <c r="V16" s="195"/>
      <c r="W16" s="196"/>
      <c r="X16" s="196"/>
      <c r="Y16" s="196"/>
      <c r="Z16" s="39"/>
    </row>
    <row r="17" spans="1:26" ht="14.25">
      <c r="A17" s="19"/>
      <c r="B17" s="37"/>
      <c r="C17" s="40"/>
      <c r="D17" s="40"/>
      <c r="E17" s="40"/>
      <c r="F17" s="40"/>
      <c r="G17" s="40"/>
      <c r="H17" s="40"/>
      <c r="I17" s="35"/>
      <c r="J17" s="35"/>
      <c r="K17" s="35"/>
      <c r="L17" s="35"/>
      <c r="M17" s="41"/>
      <c r="N17" s="41"/>
      <c r="O17" s="38"/>
      <c r="P17" s="38"/>
      <c r="Q17" s="40"/>
      <c r="R17" s="40"/>
      <c r="S17" s="40"/>
      <c r="T17" s="40"/>
      <c r="U17" s="40"/>
      <c r="V17" s="40"/>
      <c r="W17" s="36"/>
      <c r="X17" s="36"/>
      <c r="Y17" s="36"/>
      <c r="Z17" s="39"/>
    </row>
    <row r="18" spans="1:26" ht="14.25">
      <c r="A18" s="19"/>
      <c r="B18" s="37"/>
      <c r="C18" s="40"/>
      <c r="D18" s="40"/>
      <c r="E18" s="40"/>
      <c r="F18" s="40"/>
      <c r="G18" s="40"/>
      <c r="H18" s="40"/>
      <c r="I18" s="35"/>
      <c r="J18" s="35"/>
      <c r="K18" s="35"/>
      <c r="L18" s="35"/>
      <c r="M18" s="41"/>
      <c r="N18" s="41"/>
      <c r="O18" s="38"/>
      <c r="P18" s="38"/>
      <c r="Q18" s="40"/>
      <c r="R18" s="40"/>
      <c r="S18" s="40"/>
      <c r="T18" s="40"/>
      <c r="U18" s="40"/>
      <c r="V18" s="40"/>
      <c r="W18" s="36"/>
      <c r="X18" s="36"/>
      <c r="Y18" s="36"/>
      <c r="Z18" s="39"/>
    </row>
    <row r="19" spans="1:26" ht="19.5">
      <c r="A19" s="20"/>
      <c r="B19" s="21"/>
      <c r="C19" s="21"/>
      <c r="D19" s="21"/>
      <c r="E19" s="21"/>
      <c r="F19" s="21"/>
      <c r="G19" s="21"/>
      <c r="H19" s="21"/>
      <c r="I19" s="21"/>
      <c r="J19" s="21"/>
      <c r="K19" s="21"/>
      <c r="L19" s="21"/>
      <c r="M19" s="21"/>
      <c r="N19" s="21"/>
      <c r="O19" s="21"/>
      <c r="P19" s="21"/>
      <c r="Q19" s="21"/>
      <c r="R19" s="21"/>
      <c r="S19" s="21"/>
      <c r="T19" s="21"/>
      <c r="U19" s="21"/>
      <c r="V19" s="21"/>
      <c r="W19" s="21"/>
      <c r="X19" s="21"/>
      <c r="Y19" s="21"/>
      <c r="Z19" s="21"/>
    </row>
    <row r="20" spans="1:26" ht="20.25" thickBot="1">
      <c r="A20" s="7" t="s">
        <v>25</v>
      </c>
      <c r="B20" s="8"/>
      <c r="C20" s="8"/>
      <c r="D20" s="8"/>
      <c r="E20" s="8"/>
      <c r="F20" s="8"/>
      <c r="G20" s="8"/>
      <c r="H20" s="8"/>
      <c r="I20" s="8"/>
      <c r="J20" s="8"/>
      <c r="K20" s="8"/>
      <c r="L20" s="8"/>
      <c r="M20" s="8"/>
      <c r="N20" s="8"/>
      <c r="O20" s="8"/>
      <c r="P20" s="8"/>
      <c r="Q20" s="8"/>
      <c r="R20" s="8"/>
      <c r="S20" s="8"/>
      <c r="T20" s="8"/>
      <c r="U20" s="8"/>
      <c r="V20" s="8"/>
      <c r="W20" s="8"/>
      <c r="X20" s="8"/>
      <c r="Y20" s="8"/>
      <c r="Z20" s="8"/>
    </row>
    <row r="21" spans="1:26" ht="16.5" thickBot="1">
      <c r="A21" s="44" t="s">
        <v>13</v>
      </c>
      <c r="B21" s="45" t="s">
        <v>6</v>
      </c>
      <c r="C21" s="239">
        <v>14</v>
      </c>
      <c r="D21" s="240"/>
      <c r="E21" s="240"/>
      <c r="F21" s="240"/>
      <c r="G21" s="252"/>
      <c r="H21" s="241">
        <v>5</v>
      </c>
      <c r="I21" s="240"/>
      <c r="J21" s="240"/>
      <c r="K21" s="240"/>
      <c r="L21" s="252"/>
      <c r="M21" s="241">
        <v>8</v>
      </c>
      <c r="N21" s="240"/>
      <c r="O21" s="240"/>
      <c r="P21" s="240"/>
      <c r="Q21" s="252"/>
      <c r="R21" s="241" t="s">
        <v>29</v>
      </c>
      <c r="S21" s="240"/>
      <c r="T21" s="240"/>
      <c r="U21" s="240"/>
      <c r="V21" s="253"/>
      <c r="W21" s="242" t="s">
        <v>8</v>
      </c>
      <c r="X21" s="243"/>
      <c r="Y21" s="46" t="s">
        <v>5</v>
      </c>
      <c r="Z21" s="47" t="s">
        <v>3</v>
      </c>
    </row>
    <row r="22" spans="1:26" ht="16.5" thickTop="1">
      <c r="A22" s="251">
        <v>14</v>
      </c>
      <c r="B22" s="9" t="s">
        <v>90</v>
      </c>
      <c r="C22" s="244" t="s">
        <v>159</v>
      </c>
      <c r="D22" s="245"/>
      <c r="E22" s="245"/>
      <c r="F22" s="245"/>
      <c r="G22" s="246"/>
      <c r="H22" s="247" t="s">
        <v>106</v>
      </c>
      <c r="I22" s="248"/>
      <c r="J22" s="248"/>
      <c r="K22" s="248"/>
      <c r="L22" s="249"/>
      <c r="M22" s="247" t="s">
        <v>106</v>
      </c>
      <c r="N22" s="248"/>
      <c r="O22" s="248"/>
      <c r="P22" s="248"/>
      <c r="Q22" s="249"/>
      <c r="R22" s="247" t="s">
        <v>29</v>
      </c>
      <c r="S22" s="248"/>
      <c r="T22" s="248"/>
      <c r="U22" s="248"/>
      <c r="V22" s="249"/>
      <c r="W22" s="233" t="s">
        <v>107</v>
      </c>
      <c r="X22" s="234"/>
      <c r="Y22" s="235">
        <v>4</v>
      </c>
      <c r="Z22" s="237">
        <v>1</v>
      </c>
    </row>
    <row r="23" spans="1:26" ht="15">
      <c r="A23" s="250"/>
      <c r="B23" s="11" t="s">
        <v>89</v>
      </c>
      <c r="C23" s="238" t="s">
        <v>67</v>
      </c>
      <c r="D23" s="205"/>
      <c r="E23" s="205"/>
      <c r="F23" s="205"/>
      <c r="G23" s="225"/>
      <c r="H23" s="14" t="s">
        <v>130</v>
      </c>
      <c r="I23" s="15" t="s">
        <v>131</v>
      </c>
      <c r="J23" s="15" t="s">
        <v>130</v>
      </c>
      <c r="K23" s="15" t="s">
        <v>29</v>
      </c>
      <c r="L23" s="15" t="s">
        <v>29</v>
      </c>
      <c r="M23" s="14" t="s">
        <v>130</v>
      </c>
      <c r="N23" s="15" t="s">
        <v>108</v>
      </c>
      <c r="O23" s="15" t="s">
        <v>125</v>
      </c>
      <c r="P23" s="15" t="s">
        <v>29</v>
      </c>
      <c r="Q23" s="130" t="s">
        <v>29</v>
      </c>
      <c r="R23" s="14" t="s">
        <v>29</v>
      </c>
      <c r="S23" s="15" t="s">
        <v>29</v>
      </c>
      <c r="T23" s="15" t="s">
        <v>29</v>
      </c>
      <c r="U23" s="15" t="s">
        <v>29</v>
      </c>
      <c r="V23" s="130" t="s">
        <v>29</v>
      </c>
      <c r="W23" s="231"/>
      <c r="X23" s="232"/>
      <c r="Y23" s="236"/>
      <c r="Z23" s="224"/>
    </row>
    <row r="24" spans="1:26" ht="15.75">
      <c r="A24" s="206">
        <v>5</v>
      </c>
      <c r="B24" s="12" t="s">
        <v>72</v>
      </c>
      <c r="C24" s="228" t="s">
        <v>113</v>
      </c>
      <c r="D24" s="212"/>
      <c r="E24" s="212"/>
      <c r="F24" s="212"/>
      <c r="G24" s="213"/>
      <c r="H24" s="214" t="s">
        <v>159</v>
      </c>
      <c r="I24" s="215"/>
      <c r="J24" s="215"/>
      <c r="K24" s="215"/>
      <c r="L24" s="215"/>
      <c r="M24" s="229" t="s">
        <v>106</v>
      </c>
      <c r="N24" s="209"/>
      <c r="O24" s="209"/>
      <c r="P24" s="209"/>
      <c r="Q24" s="210"/>
      <c r="R24" s="211" t="s">
        <v>29</v>
      </c>
      <c r="S24" s="212"/>
      <c r="T24" s="212"/>
      <c r="U24" s="212"/>
      <c r="V24" s="230"/>
      <c r="W24" s="216" t="s">
        <v>132</v>
      </c>
      <c r="X24" s="217"/>
      <c r="Y24" s="220">
        <v>3</v>
      </c>
      <c r="Z24" s="202">
        <v>2</v>
      </c>
    </row>
    <row r="25" spans="1:26" ht="15">
      <c r="A25" s="206"/>
      <c r="B25" s="11" t="s">
        <v>76</v>
      </c>
      <c r="C25" s="77" t="s">
        <v>133</v>
      </c>
      <c r="D25" s="15" t="s">
        <v>134</v>
      </c>
      <c r="E25" s="15" t="s">
        <v>133</v>
      </c>
      <c r="F25" s="15" t="s">
        <v>29</v>
      </c>
      <c r="G25" s="130" t="s">
        <v>29</v>
      </c>
      <c r="H25" s="204" t="s">
        <v>67</v>
      </c>
      <c r="I25" s="205"/>
      <c r="J25" s="205"/>
      <c r="K25" s="205"/>
      <c r="L25" s="225"/>
      <c r="M25" s="14" t="s">
        <v>111</v>
      </c>
      <c r="N25" s="15" t="s">
        <v>112</v>
      </c>
      <c r="O25" s="15" t="s">
        <v>130</v>
      </c>
      <c r="P25" s="15" t="s">
        <v>29</v>
      </c>
      <c r="Q25" s="130" t="s">
        <v>29</v>
      </c>
      <c r="R25" s="14" t="s">
        <v>29</v>
      </c>
      <c r="S25" s="15" t="s">
        <v>29</v>
      </c>
      <c r="T25" s="15" t="s">
        <v>29</v>
      </c>
      <c r="U25" s="15" t="s">
        <v>29</v>
      </c>
      <c r="V25" s="15" t="s">
        <v>29</v>
      </c>
      <c r="W25" s="231"/>
      <c r="X25" s="232"/>
      <c r="Y25" s="223"/>
      <c r="Z25" s="224"/>
    </row>
    <row r="26" spans="1:26" ht="15.75">
      <c r="A26" s="206">
        <v>8</v>
      </c>
      <c r="B26" s="12" t="s">
        <v>80</v>
      </c>
      <c r="C26" s="228" t="s">
        <v>113</v>
      </c>
      <c r="D26" s="212"/>
      <c r="E26" s="212"/>
      <c r="F26" s="212"/>
      <c r="G26" s="213"/>
      <c r="H26" s="229" t="s">
        <v>113</v>
      </c>
      <c r="I26" s="209"/>
      <c r="J26" s="209"/>
      <c r="K26" s="209"/>
      <c r="L26" s="210"/>
      <c r="M26" s="214" t="s">
        <v>159</v>
      </c>
      <c r="N26" s="215"/>
      <c r="O26" s="215"/>
      <c r="P26" s="215"/>
      <c r="Q26" s="215"/>
      <c r="R26" s="211" t="s">
        <v>29</v>
      </c>
      <c r="S26" s="212"/>
      <c r="T26" s="212"/>
      <c r="U26" s="212"/>
      <c r="V26" s="230"/>
      <c r="W26" s="216" t="s">
        <v>135</v>
      </c>
      <c r="X26" s="217"/>
      <c r="Y26" s="220">
        <v>2</v>
      </c>
      <c r="Z26" s="202">
        <v>3</v>
      </c>
    </row>
    <row r="27" spans="1:26" ht="15">
      <c r="A27" s="206"/>
      <c r="B27" s="11" t="s">
        <v>81</v>
      </c>
      <c r="C27" s="77" t="s">
        <v>133</v>
      </c>
      <c r="D27" s="15" t="s">
        <v>116</v>
      </c>
      <c r="E27" s="15" t="s">
        <v>119</v>
      </c>
      <c r="F27" s="15" t="s">
        <v>29</v>
      </c>
      <c r="G27" s="130" t="s">
        <v>29</v>
      </c>
      <c r="H27" s="14" t="s">
        <v>123</v>
      </c>
      <c r="I27" s="15" t="s">
        <v>124</v>
      </c>
      <c r="J27" s="15" t="s">
        <v>133</v>
      </c>
      <c r="K27" s="15" t="s">
        <v>29</v>
      </c>
      <c r="L27" s="15" t="s">
        <v>29</v>
      </c>
      <c r="M27" s="204" t="s">
        <v>67</v>
      </c>
      <c r="N27" s="205"/>
      <c r="O27" s="205"/>
      <c r="P27" s="205"/>
      <c r="Q27" s="205"/>
      <c r="R27" s="14" t="s">
        <v>29</v>
      </c>
      <c r="S27" s="15" t="s">
        <v>29</v>
      </c>
      <c r="T27" s="15" t="s">
        <v>29</v>
      </c>
      <c r="U27" s="15" t="s">
        <v>29</v>
      </c>
      <c r="V27" s="15" t="s">
        <v>29</v>
      </c>
      <c r="W27" s="231"/>
      <c r="X27" s="232"/>
      <c r="Y27" s="223"/>
      <c r="Z27" s="203"/>
    </row>
    <row r="28" spans="1:26" ht="15.75">
      <c r="A28" s="206" t="s">
        <v>29</v>
      </c>
      <c r="B28" s="12" t="s">
        <v>29</v>
      </c>
      <c r="C28" s="208" t="s">
        <v>29</v>
      </c>
      <c r="D28" s="209"/>
      <c r="E28" s="209"/>
      <c r="F28" s="209"/>
      <c r="G28" s="210"/>
      <c r="H28" s="211" t="s">
        <v>29</v>
      </c>
      <c r="I28" s="212"/>
      <c r="J28" s="212"/>
      <c r="K28" s="212"/>
      <c r="L28" s="213"/>
      <c r="M28" s="211" t="s">
        <v>29</v>
      </c>
      <c r="N28" s="212"/>
      <c r="O28" s="212"/>
      <c r="P28" s="212"/>
      <c r="Q28" s="213"/>
      <c r="R28" s="214" t="s">
        <v>159</v>
      </c>
      <c r="S28" s="215"/>
      <c r="T28" s="215"/>
      <c r="U28" s="215"/>
      <c r="V28" s="215"/>
      <c r="W28" s="216" t="s">
        <v>29</v>
      </c>
      <c r="X28" s="217"/>
      <c r="Y28" s="220" t="s">
        <v>29</v>
      </c>
      <c r="Z28" s="202"/>
    </row>
    <row r="29" spans="1:26" ht="15.75" thickBot="1">
      <c r="A29" s="207"/>
      <c r="B29" s="16" t="s">
        <v>29</v>
      </c>
      <c r="C29" s="78" t="s">
        <v>29</v>
      </c>
      <c r="D29" s="18" t="s">
        <v>29</v>
      </c>
      <c r="E29" s="18" t="s">
        <v>29</v>
      </c>
      <c r="F29" s="18" t="s">
        <v>29</v>
      </c>
      <c r="G29" s="131" t="s">
        <v>29</v>
      </c>
      <c r="H29" s="14" t="s">
        <v>29</v>
      </c>
      <c r="I29" s="15" t="s">
        <v>29</v>
      </c>
      <c r="J29" s="15" t="s">
        <v>29</v>
      </c>
      <c r="K29" s="15" t="s">
        <v>29</v>
      </c>
      <c r="L29" s="15" t="s">
        <v>29</v>
      </c>
      <c r="M29" s="17" t="s">
        <v>29</v>
      </c>
      <c r="N29" s="18" t="s">
        <v>29</v>
      </c>
      <c r="O29" s="18" t="s">
        <v>29</v>
      </c>
      <c r="P29" s="18" t="s">
        <v>29</v>
      </c>
      <c r="Q29" s="18" t="s">
        <v>29</v>
      </c>
      <c r="R29" s="198" t="s">
        <v>67</v>
      </c>
      <c r="S29" s="199"/>
      <c r="T29" s="199"/>
      <c r="U29" s="199"/>
      <c r="V29" s="199"/>
      <c r="W29" s="218"/>
      <c r="X29" s="219"/>
      <c r="Y29" s="221"/>
      <c r="Z29" s="222"/>
    </row>
    <row r="30" spans="1:26" ht="14.25">
      <c r="A30" s="19"/>
      <c r="B30" s="37" t="s">
        <v>10</v>
      </c>
      <c r="C30" s="200" t="s">
        <v>136</v>
      </c>
      <c r="D30" s="200"/>
      <c r="E30" s="200"/>
      <c r="F30" s="200"/>
      <c r="G30" s="200"/>
      <c r="H30" s="200"/>
      <c r="I30" s="201"/>
      <c r="J30" s="201"/>
      <c r="K30" s="201"/>
      <c r="L30" s="201"/>
      <c r="M30" s="197"/>
      <c r="N30" s="197"/>
      <c r="O30" s="38"/>
      <c r="P30" s="38"/>
      <c r="Q30" s="200" t="s">
        <v>29</v>
      </c>
      <c r="R30" s="200"/>
      <c r="S30" s="200"/>
      <c r="T30" s="200"/>
      <c r="U30" s="200"/>
      <c r="V30" s="200"/>
      <c r="W30" s="129"/>
      <c r="X30" s="129"/>
      <c r="Y30" s="129"/>
      <c r="Z30" s="39"/>
    </row>
    <row r="31" spans="1:26" ht="14.25">
      <c r="A31" s="19"/>
      <c r="B31" s="37" t="s">
        <v>11</v>
      </c>
      <c r="C31" s="195" t="s">
        <v>137</v>
      </c>
      <c r="D31" s="195"/>
      <c r="E31" s="195"/>
      <c r="F31" s="195"/>
      <c r="G31" s="195"/>
      <c r="H31" s="195"/>
      <c r="I31" s="196"/>
      <c r="J31" s="196"/>
      <c r="K31" s="196"/>
      <c r="L31" s="196"/>
      <c r="M31" s="197"/>
      <c r="N31" s="197"/>
      <c r="O31" s="42"/>
      <c r="P31" s="42"/>
      <c r="Q31" s="195" t="s">
        <v>29</v>
      </c>
      <c r="R31" s="195"/>
      <c r="S31" s="195"/>
      <c r="T31" s="195"/>
      <c r="U31" s="195"/>
      <c r="V31" s="195"/>
      <c r="W31" s="35"/>
      <c r="X31" s="35"/>
      <c r="Y31" s="35"/>
      <c r="Z31" s="39"/>
    </row>
    <row r="32" spans="1:26" ht="14.25">
      <c r="A32" s="19"/>
      <c r="B32" s="37" t="s">
        <v>12</v>
      </c>
      <c r="C32" s="195" t="s">
        <v>138</v>
      </c>
      <c r="D32" s="195"/>
      <c r="E32" s="195"/>
      <c r="F32" s="195"/>
      <c r="G32" s="195"/>
      <c r="H32" s="195"/>
      <c r="I32" s="196"/>
      <c r="J32" s="196"/>
      <c r="K32" s="196"/>
      <c r="L32" s="196"/>
      <c r="M32" s="197"/>
      <c r="N32" s="197"/>
      <c r="O32" s="38"/>
      <c r="P32" s="38"/>
      <c r="Q32" s="195" t="s">
        <v>29</v>
      </c>
      <c r="R32" s="195"/>
      <c r="S32" s="195"/>
      <c r="T32" s="195"/>
      <c r="U32" s="195"/>
      <c r="V32" s="195"/>
      <c r="W32" s="35"/>
      <c r="X32" s="35"/>
      <c r="Y32" s="35"/>
      <c r="Z32" s="39"/>
    </row>
    <row r="33" spans="1:26" ht="14.25">
      <c r="A33" s="19"/>
      <c r="B33" s="37"/>
      <c r="C33" s="40"/>
      <c r="D33" s="40"/>
      <c r="E33" s="40"/>
      <c r="F33" s="40"/>
      <c r="G33" s="40"/>
      <c r="H33" s="40"/>
      <c r="I33" s="35"/>
      <c r="J33" s="35"/>
      <c r="K33" s="35"/>
      <c r="L33" s="35"/>
      <c r="M33" s="41"/>
      <c r="N33" s="41"/>
      <c r="O33" s="38"/>
      <c r="P33" s="38"/>
      <c r="Q33" s="40"/>
      <c r="R33" s="40"/>
      <c r="S33" s="40"/>
      <c r="T33" s="40"/>
      <c r="U33" s="40"/>
      <c r="V33" s="40"/>
      <c r="W33" s="36"/>
      <c r="X33" s="36"/>
      <c r="Y33" s="36"/>
      <c r="Z33" s="39"/>
    </row>
    <row r="34" spans="1:26" ht="14.25">
      <c r="A34" s="19"/>
      <c r="B34" s="37"/>
      <c r="C34" s="40"/>
      <c r="D34" s="40"/>
      <c r="E34" s="40"/>
      <c r="F34" s="40"/>
      <c r="G34" s="40"/>
      <c r="H34" s="40"/>
      <c r="I34" s="35"/>
      <c r="J34" s="35"/>
      <c r="K34" s="35"/>
      <c r="L34" s="35"/>
      <c r="M34" s="41"/>
      <c r="N34" s="41"/>
      <c r="O34" s="38"/>
      <c r="P34" s="38"/>
      <c r="Q34" s="40"/>
      <c r="R34" s="40"/>
      <c r="S34" s="40"/>
      <c r="T34" s="40"/>
      <c r="U34" s="40"/>
      <c r="V34" s="40"/>
      <c r="W34" s="36"/>
      <c r="X34" s="36"/>
      <c r="Y34" s="36"/>
      <c r="Z34" s="39"/>
    </row>
    <row r="35" spans="1:26" ht="15.75">
      <c r="A35" s="23"/>
      <c r="B35" s="24"/>
      <c r="C35" s="25"/>
      <c r="D35" s="25"/>
      <c r="E35" s="25"/>
      <c r="F35" s="25"/>
      <c r="G35" s="25"/>
      <c r="H35" s="25"/>
      <c r="I35" s="25"/>
      <c r="J35" s="25"/>
      <c r="K35" s="25"/>
      <c r="L35" s="25"/>
      <c r="M35" s="25"/>
      <c r="N35" s="25"/>
      <c r="O35" s="25"/>
      <c r="P35" s="25"/>
      <c r="Q35" s="25"/>
      <c r="R35" s="25"/>
      <c r="S35" s="25"/>
      <c r="T35" s="25"/>
      <c r="U35" s="25"/>
      <c r="V35" s="25"/>
      <c r="W35" s="22"/>
      <c r="X35" s="22"/>
      <c r="Y35" s="22"/>
      <c r="Z35" s="22"/>
    </row>
    <row r="36" spans="1:26" ht="20.25" thickBot="1">
      <c r="A36" s="7" t="s">
        <v>26</v>
      </c>
      <c r="B36" s="8"/>
      <c r="C36" s="8"/>
      <c r="D36" s="8"/>
      <c r="E36" s="8"/>
      <c r="F36" s="8"/>
      <c r="G36" s="8"/>
      <c r="H36" s="8"/>
      <c r="I36" s="8"/>
      <c r="J36" s="8"/>
      <c r="K36" s="8"/>
      <c r="L36" s="8"/>
      <c r="M36" s="8"/>
      <c r="N36" s="8"/>
      <c r="O36" s="8"/>
      <c r="P36" s="8"/>
      <c r="Q36" s="8"/>
      <c r="R36" s="8"/>
      <c r="S36" s="8"/>
      <c r="T36" s="8"/>
      <c r="U36" s="8"/>
      <c r="V36" s="8"/>
      <c r="W36" s="8"/>
      <c r="X36" s="8"/>
      <c r="Y36" s="8"/>
      <c r="Z36" s="8"/>
    </row>
    <row r="37" spans="1:26" ht="16.5" thickBot="1">
      <c r="A37" s="44" t="s">
        <v>13</v>
      </c>
      <c r="B37" s="45" t="s">
        <v>6</v>
      </c>
      <c r="C37" s="239">
        <v>2</v>
      </c>
      <c r="D37" s="240"/>
      <c r="E37" s="240"/>
      <c r="F37" s="240"/>
      <c r="G37" s="252"/>
      <c r="H37" s="241">
        <v>6</v>
      </c>
      <c r="I37" s="240"/>
      <c r="J37" s="240"/>
      <c r="K37" s="240"/>
      <c r="L37" s="252"/>
      <c r="M37" s="241">
        <v>11</v>
      </c>
      <c r="N37" s="240"/>
      <c r="O37" s="240"/>
      <c r="P37" s="240"/>
      <c r="Q37" s="252"/>
      <c r="R37" s="241" t="s">
        <v>29</v>
      </c>
      <c r="S37" s="240"/>
      <c r="T37" s="240"/>
      <c r="U37" s="240"/>
      <c r="V37" s="253"/>
      <c r="W37" s="242" t="s">
        <v>8</v>
      </c>
      <c r="X37" s="243"/>
      <c r="Y37" s="46" t="s">
        <v>5</v>
      </c>
      <c r="Z37" s="47" t="s">
        <v>3</v>
      </c>
    </row>
    <row r="38" spans="1:26" ht="16.5" thickTop="1">
      <c r="A38" s="251">
        <v>2</v>
      </c>
      <c r="B38" s="9" t="s">
        <v>72</v>
      </c>
      <c r="C38" s="244" t="s">
        <v>159</v>
      </c>
      <c r="D38" s="245"/>
      <c r="E38" s="245"/>
      <c r="F38" s="245"/>
      <c r="G38" s="246"/>
      <c r="H38" s="247" t="s">
        <v>106</v>
      </c>
      <c r="I38" s="248"/>
      <c r="J38" s="248"/>
      <c r="K38" s="248"/>
      <c r="L38" s="249"/>
      <c r="M38" s="247" t="s">
        <v>121</v>
      </c>
      <c r="N38" s="248"/>
      <c r="O38" s="248"/>
      <c r="P38" s="248"/>
      <c r="Q38" s="249"/>
      <c r="R38" s="247" t="s">
        <v>29</v>
      </c>
      <c r="S38" s="248"/>
      <c r="T38" s="248"/>
      <c r="U38" s="248"/>
      <c r="V38" s="249"/>
      <c r="W38" s="233" t="s">
        <v>139</v>
      </c>
      <c r="X38" s="234"/>
      <c r="Y38" s="235">
        <v>4</v>
      </c>
      <c r="Z38" s="237">
        <v>1</v>
      </c>
    </row>
    <row r="39" spans="1:26" ht="15">
      <c r="A39" s="227"/>
      <c r="B39" s="11" t="s">
        <v>71</v>
      </c>
      <c r="C39" s="238" t="s">
        <v>67</v>
      </c>
      <c r="D39" s="205"/>
      <c r="E39" s="205"/>
      <c r="F39" s="205"/>
      <c r="G39" s="225"/>
      <c r="H39" s="14" t="s">
        <v>111</v>
      </c>
      <c r="I39" s="15" t="s">
        <v>108</v>
      </c>
      <c r="J39" s="15" t="s">
        <v>131</v>
      </c>
      <c r="K39" s="15" t="s">
        <v>29</v>
      </c>
      <c r="L39" s="15" t="s">
        <v>29</v>
      </c>
      <c r="M39" s="14" t="s">
        <v>140</v>
      </c>
      <c r="N39" s="15" t="s">
        <v>108</v>
      </c>
      <c r="O39" s="15" t="s">
        <v>118</v>
      </c>
      <c r="P39" s="15" t="s">
        <v>131</v>
      </c>
      <c r="Q39" s="130" t="s">
        <v>29</v>
      </c>
      <c r="R39" s="14" t="s">
        <v>29</v>
      </c>
      <c r="S39" s="15" t="s">
        <v>29</v>
      </c>
      <c r="T39" s="15" t="s">
        <v>29</v>
      </c>
      <c r="U39" s="15" t="s">
        <v>29</v>
      </c>
      <c r="V39" s="130" t="s">
        <v>29</v>
      </c>
      <c r="W39" s="231"/>
      <c r="X39" s="232"/>
      <c r="Y39" s="236"/>
      <c r="Z39" s="224"/>
    </row>
    <row r="40" spans="1:26" ht="15.75">
      <c r="A40" s="250">
        <v>6</v>
      </c>
      <c r="B40" s="12" t="s">
        <v>78</v>
      </c>
      <c r="C40" s="228" t="s">
        <v>113</v>
      </c>
      <c r="D40" s="212"/>
      <c r="E40" s="212"/>
      <c r="F40" s="212"/>
      <c r="G40" s="213"/>
      <c r="H40" s="214" t="s">
        <v>159</v>
      </c>
      <c r="I40" s="215"/>
      <c r="J40" s="215"/>
      <c r="K40" s="215"/>
      <c r="L40" s="215"/>
      <c r="M40" s="229" t="s">
        <v>106</v>
      </c>
      <c r="N40" s="209"/>
      <c r="O40" s="209"/>
      <c r="P40" s="209"/>
      <c r="Q40" s="210"/>
      <c r="R40" s="211" t="s">
        <v>29</v>
      </c>
      <c r="S40" s="212"/>
      <c r="T40" s="212"/>
      <c r="U40" s="212"/>
      <c r="V40" s="230"/>
      <c r="W40" s="216" t="s">
        <v>132</v>
      </c>
      <c r="X40" s="217"/>
      <c r="Y40" s="220">
        <v>3</v>
      </c>
      <c r="Z40" s="202">
        <v>2</v>
      </c>
    </row>
    <row r="41" spans="1:26" ht="15">
      <c r="A41" s="227"/>
      <c r="B41" s="11" t="s">
        <v>77</v>
      </c>
      <c r="C41" s="77" t="s">
        <v>123</v>
      </c>
      <c r="D41" s="15" t="s">
        <v>116</v>
      </c>
      <c r="E41" s="15" t="s">
        <v>134</v>
      </c>
      <c r="F41" s="15" t="s">
        <v>29</v>
      </c>
      <c r="G41" s="130" t="s">
        <v>29</v>
      </c>
      <c r="H41" s="204" t="s">
        <v>67</v>
      </c>
      <c r="I41" s="205"/>
      <c r="J41" s="205"/>
      <c r="K41" s="205"/>
      <c r="L41" s="225"/>
      <c r="M41" s="14" t="s">
        <v>110</v>
      </c>
      <c r="N41" s="15" t="s">
        <v>112</v>
      </c>
      <c r="O41" s="15" t="s">
        <v>126</v>
      </c>
      <c r="P41" s="15" t="s">
        <v>29</v>
      </c>
      <c r="Q41" s="130" t="s">
        <v>29</v>
      </c>
      <c r="R41" s="14" t="s">
        <v>29</v>
      </c>
      <c r="S41" s="15" t="s">
        <v>29</v>
      </c>
      <c r="T41" s="15" t="s">
        <v>29</v>
      </c>
      <c r="U41" s="15" t="s">
        <v>29</v>
      </c>
      <c r="V41" s="15" t="s">
        <v>29</v>
      </c>
      <c r="W41" s="231"/>
      <c r="X41" s="232"/>
      <c r="Y41" s="223"/>
      <c r="Z41" s="224"/>
    </row>
    <row r="42" spans="1:26" ht="15.75">
      <c r="A42" s="226">
        <v>11</v>
      </c>
      <c r="B42" s="12" t="s">
        <v>85</v>
      </c>
      <c r="C42" s="228" t="s">
        <v>114</v>
      </c>
      <c r="D42" s="212"/>
      <c r="E42" s="212"/>
      <c r="F42" s="212"/>
      <c r="G42" s="213"/>
      <c r="H42" s="229" t="s">
        <v>113</v>
      </c>
      <c r="I42" s="209"/>
      <c r="J42" s="209"/>
      <c r="K42" s="209"/>
      <c r="L42" s="210"/>
      <c r="M42" s="214" t="s">
        <v>159</v>
      </c>
      <c r="N42" s="215"/>
      <c r="O42" s="215"/>
      <c r="P42" s="215"/>
      <c r="Q42" s="215"/>
      <c r="R42" s="211" t="s">
        <v>29</v>
      </c>
      <c r="S42" s="212"/>
      <c r="T42" s="212"/>
      <c r="U42" s="212"/>
      <c r="V42" s="230"/>
      <c r="W42" s="216" t="s">
        <v>115</v>
      </c>
      <c r="X42" s="217"/>
      <c r="Y42" s="220">
        <v>2</v>
      </c>
      <c r="Z42" s="202">
        <v>3</v>
      </c>
    </row>
    <row r="43" spans="1:26" ht="15">
      <c r="A43" s="227"/>
      <c r="B43" s="11" t="s">
        <v>84</v>
      </c>
      <c r="C43" s="77" t="s">
        <v>141</v>
      </c>
      <c r="D43" s="15" t="s">
        <v>116</v>
      </c>
      <c r="E43" s="15" t="s">
        <v>110</v>
      </c>
      <c r="F43" s="15" t="s">
        <v>134</v>
      </c>
      <c r="G43" s="130" t="s">
        <v>29</v>
      </c>
      <c r="H43" s="14" t="s">
        <v>118</v>
      </c>
      <c r="I43" s="15" t="s">
        <v>124</v>
      </c>
      <c r="J43" s="15" t="s">
        <v>120</v>
      </c>
      <c r="K43" s="15" t="s">
        <v>29</v>
      </c>
      <c r="L43" s="15" t="s">
        <v>29</v>
      </c>
      <c r="M43" s="204" t="s">
        <v>67</v>
      </c>
      <c r="N43" s="205"/>
      <c r="O43" s="205"/>
      <c r="P43" s="205"/>
      <c r="Q43" s="205"/>
      <c r="R43" s="14" t="s">
        <v>29</v>
      </c>
      <c r="S43" s="15" t="s">
        <v>29</v>
      </c>
      <c r="T43" s="15" t="s">
        <v>29</v>
      </c>
      <c r="U43" s="15" t="s">
        <v>29</v>
      </c>
      <c r="V43" s="15" t="s">
        <v>29</v>
      </c>
      <c r="W43" s="231"/>
      <c r="X43" s="232"/>
      <c r="Y43" s="223"/>
      <c r="Z43" s="203"/>
    </row>
    <row r="44" spans="1:26" ht="15.75">
      <c r="A44" s="206" t="s">
        <v>29</v>
      </c>
      <c r="B44" s="12" t="s">
        <v>29</v>
      </c>
      <c r="C44" s="208" t="s">
        <v>29</v>
      </c>
      <c r="D44" s="209"/>
      <c r="E44" s="209"/>
      <c r="F44" s="209"/>
      <c r="G44" s="210"/>
      <c r="H44" s="211" t="s">
        <v>29</v>
      </c>
      <c r="I44" s="212"/>
      <c r="J44" s="212"/>
      <c r="K44" s="212"/>
      <c r="L44" s="213"/>
      <c r="M44" s="211" t="s">
        <v>29</v>
      </c>
      <c r="N44" s="212"/>
      <c r="O44" s="212"/>
      <c r="P44" s="212"/>
      <c r="Q44" s="213"/>
      <c r="R44" s="214" t="s">
        <v>159</v>
      </c>
      <c r="S44" s="215"/>
      <c r="T44" s="215"/>
      <c r="U44" s="215"/>
      <c r="V44" s="215"/>
      <c r="W44" s="216" t="s">
        <v>29</v>
      </c>
      <c r="X44" s="217"/>
      <c r="Y44" s="220" t="s">
        <v>29</v>
      </c>
      <c r="Z44" s="202"/>
    </row>
    <row r="45" spans="1:26" ht="15.75" thickBot="1">
      <c r="A45" s="207"/>
      <c r="B45" s="16" t="s">
        <v>29</v>
      </c>
      <c r="C45" s="78" t="s">
        <v>29</v>
      </c>
      <c r="D45" s="18" t="s">
        <v>29</v>
      </c>
      <c r="E45" s="18" t="s">
        <v>29</v>
      </c>
      <c r="F45" s="18" t="s">
        <v>29</v>
      </c>
      <c r="G45" s="131" t="s">
        <v>29</v>
      </c>
      <c r="H45" s="14" t="s">
        <v>29</v>
      </c>
      <c r="I45" s="15" t="s">
        <v>29</v>
      </c>
      <c r="J45" s="15" t="s">
        <v>29</v>
      </c>
      <c r="K45" s="15" t="s">
        <v>29</v>
      </c>
      <c r="L45" s="15" t="s">
        <v>29</v>
      </c>
      <c r="M45" s="17" t="s">
        <v>29</v>
      </c>
      <c r="N45" s="18" t="s">
        <v>29</v>
      </c>
      <c r="O45" s="18" t="s">
        <v>29</v>
      </c>
      <c r="P45" s="18" t="s">
        <v>29</v>
      </c>
      <c r="Q45" s="18" t="s">
        <v>29</v>
      </c>
      <c r="R45" s="198" t="s">
        <v>67</v>
      </c>
      <c r="S45" s="199"/>
      <c r="T45" s="199"/>
      <c r="U45" s="199"/>
      <c r="V45" s="199"/>
      <c r="W45" s="218"/>
      <c r="X45" s="219"/>
      <c r="Y45" s="221"/>
      <c r="Z45" s="222"/>
    </row>
    <row r="46" spans="1:26" ht="14.25">
      <c r="A46" s="19"/>
      <c r="B46" s="37" t="s">
        <v>10</v>
      </c>
      <c r="C46" s="200" t="s">
        <v>142</v>
      </c>
      <c r="D46" s="200"/>
      <c r="E46" s="200"/>
      <c r="F46" s="200"/>
      <c r="G46" s="200"/>
      <c r="H46" s="200"/>
      <c r="I46" s="201"/>
      <c r="J46" s="201"/>
      <c r="K46" s="201"/>
      <c r="L46" s="201"/>
      <c r="M46" s="197"/>
      <c r="N46" s="197"/>
      <c r="O46" s="38"/>
      <c r="P46" s="38"/>
      <c r="Q46" s="200" t="s">
        <v>29</v>
      </c>
      <c r="R46" s="200"/>
      <c r="S46" s="200"/>
      <c r="T46" s="200"/>
      <c r="U46" s="200"/>
      <c r="V46" s="200"/>
      <c r="W46" s="129"/>
      <c r="X46" s="129"/>
      <c r="Y46" s="129"/>
      <c r="Z46" s="39"/>
    </row>
    <row r="47" spans="1:26" ht="14.25">
      <c r="A47" s="19"/>
      <c r="B47" s="37" t="s">
        <v>11</v>
      </c>
      <c r="C47" s="195" t="s">
        <v>143</v>
      </c>
      <c r="D47" s="195"/>
      <c r="E47" s="195"/>
      <c r="F47" s="195"/>
      <c r="G47" s="195"/>
      <c r="H47" s="195"/>
      <c r="I47" s="196"/>
      <c r="J47" s="196"/>
      <c r="K47" s="196"/>
      <c r="L47" s="196"/>
      <c r="M47" s="197"/>
      <c r="N47" s="197"/>
      <c r="O47" s="42"/>
      <c r="P47" s="42"/>
      <c r="Q47" s="195" t="s">
        <v>29</v>
      </c>
      <c r="R47" s="195"/>
      <c r="S47" s="195"/>
      <c r="T47" s="195"/>
      <c r="U47" s="195"/>
      <c r="V47" s="195"/>
      <c r="W47" s="35"/>
      <c r="X47" s="35"/>
      <c r="Y47" s="35"/>
      <c r="Z47" s="39"/>
    </row>
    <row r="48" spans="1:26" ht="14.25">
      <c r="A48" s="19"/>
      <c r="B48" s="37" t="s">
        <v>12</v>
      </c>
      <c r="C48" s="195" t="s">
        <v>144</v>
      </c>
      <c r="D48" s="195"/>
      <c r="E48" s="195"/>
      <c r="F48" s="195"/>
      <c r="G48" s="195"/>
      <c r="H48" s="195"/>
      <c r="I48" s="196"/>
      <c r="J48" s="196"/>
      <c r="K48" s="196"/>
      <c r="L48" s="196"/>
      <c r="M48" s="197"/>
      <c r="N48" s="197"/>
      <c r="O48" s="38"/>
      <c r="P48" s="38"/>
      <c r="Q48" s="195" t="s">
        <v>29</v>
      </c>
      <c r="R48" s="195"/>
      <c r="S48" s="195"/>
      <c r="T48" s="195"/>
      <c r="U48" s="195"/>
      <c r="V48" s="195"/>
      <c r="W48" s="35"/>
      <c r="X48" s="35"/>
      <c r="Y48" s="35"/>
      <c r="Z48" s="39"/>
    </row>
    <row r="49" spans="1:26" ht="14.25">
      <c r="A49" s="19"/>
      <c r="B49" s="37"/>
      <c r="C49" s="40"/>
      <c r="D49" s="40"/>
      <c r="E49" s="40"/>
      <c r="F49" s="40"/>
      <c r="G49" s="40"/>
      <c r="H49" s="40"/>
      <c r="I49" s="35"/>
      <c r="J49" s="35"/>
      <c r="K49" s="35"/>
      <c r="L49" s="35"/>
      <c r="M49" s="41"/>
      <c r="N49" s="41"/>
      <c r="O49" s="38"/>
      <c r="P49" s="38"/>
      <c r="Q49" s="40"/>
      <c r="R49" s="40"/>
      <c r="S49" s="40"/>
      <c r="T49" s="40"/>
      <c r="U49" s="40"/>
      <c r="V49" s="40"/>
      <c r="W49" s="36"/>
      <c r="X49" s="36"/>
      <c r="Y49" s="36"/>
      <c r="Z49" s="39"/>
    </row>
    <row r="50" spans="1:26" ht="14.25">
      <c r="A50" s="19"/>
      <c r="B50" s="37"/>
      <c r="C50" s="40"/>
      <c r="D50" s="40"/>
      <c r="E50" s="40"/>
      <c r="F50" s="40"/>
      <c r="G50" s="40"/>
      <c r="H50" s="40"/>
      <c r="I50" s="35"/>
      <c r="J50" s="35"/>
      <c r="K50" s="35"/>
      <c r="L50" s="35"/>
      <c r="M50" s="41"/>
      <c r="N50" s="41"/>
      <c r="O50" s="38"/>
      <c r="P50" s="38"/>
      <c r="Q50" s="40"/>
      <c r="R50" s="40"/>
      <c r="S50" s="40"/>
      <c r="T50" s="40"/>
      <c r="U50" s="40"/>
      <c r="V50" s="40"/>
      <c r="W50" s="36"/>
      <c r="X50" s="36"/>
      <c r="Y50" s="36"/>
      <c r="Z50" s="39"/>
    </row>
    <row r="51" spans="1:26" ht="23.25">
      <c r="A51" s="26"/>
      <c r="B51" s="27"/>
      <c r="C51" s="13"/>
      <c r="D51" s="13"/>
      <c r="E51" s="13"/>
      <c r="F51" s="13"/>
      <c r="G51" s="13"/>
      <c r="H51" s="28"/>
      <c r="I51" s="28"/>
      <c r="J51" s="28"/>
      <c r="K51" s="28"/>
      <c r="L51" s="28"/>
      <c r="M51" s="28"/>
      <c r="N51" s="28"/>
      <c r="O51" s="28"/>
      <c r="P51" s="28"/>
      <c r="Q51" s="28"/>
      <c r="R51" s="28"/>
      <c r="S51" s="28"/>
      <c r="T51" s="28"/>
      <c r="U51" s="28"/>
      <c r="V51" s="28"/>
      <c r="W51" s="29"/>
      <c r="X51" s="30"/>
      <c r="Y51" s="31"/>
      <c r="Z51" s="10"/>
    </row>
    <row r="52" spans="1:26" ht="20.25" thickBot="1">
      <c r="A52" s="7" t="s">
        <v>27</v>
      </c>
      <c r="B52" s="8"/>
      <c r="C52" s="8"/>
      <c r="D52" s="8"/>
      <c r="E52" s="8"/>
      <c r="F52" s="8"/>
      <c r="G52" s="8"/>
      <c r="H52" s="8"/>
      <c r="I52" s="8"/>
      <c r="J52" s="8"/>
      <c r="K52" s="8"/>
      <c r="L52" s="8"/>
      <c r="M52" s="8"/>
      <c r="N52" s="8"/>
      <c r="O52" s="8"/>
      <c r="P52" s="8"/>
      <c r="Q52" s="8"/>
      <c r="R52" s="8"/>
      <c r="S52" s="8"/>
      <c r="T52" s="8"/>
      <c r="U52" s="8"/>
      <c r="V52" s="8"/>
      <c r="W52" s="8"/>
      <c r="X52" s="8"/>
      <c r="Y52" s="8"/>
      <c r="Z52" s="8"/>
    </row>
    <row r="53" spans="1:26" ht="16.5" thickBot="1">
      <c r="A53" s="44" t="s">
        <v>13</v>
      </c>
      <c r="B53" s="45" t="s">
        <v>6</v>
      </c>
      <c r="C53" s="239">
        <v>3</v>
      </c>
      <c r="D53" s="240"/>
      <c r="E53" s="240"/>
      <c r="F53" s="240"/>
      <c r="G53" s="240"/>
      <c r="H53" s="241">
        <v>4</v>
      </c>
      <c r="I53" s="240"/>
      <c r="J53" s="240"/>
      <c r="K53" s="240"/>
      <c r="L53" s="240"/>
      <c r="M53" s="241">
        <v>12</v>
      </c>
      <c r="N53" s="240"/>
      <c r="O53" s="240"/>
      <c r="P53" s="240"/>
      <c r="Q53" s="240"/>
      <c r="R53" s="241">
        <v>13</v>
      </c>
      <c r="S53" s="240"/>
      <c r="T53" s="240"/>
      <c r="U53" s="240"/>
      <c r="V53" s="240"/>
      <c r="W53" s="242" t="s">
        <v>8</v>
      </c>
      <c r="X53" s="243"/>
      <c r="Y53" s="46" t="s">
        <v>5</v>
      </c>
      <c r="Z53" s="47" t="s">
        <v>3</v>
      </c>
    </row>
    <row r="54" spans="1:26" ht="16.5" thickTop="1">
      <c r="A54" s="226">
        <v>3</v>
      </c>
      <c r="B54" s="9" t="s">
        <v>72</v>
      </c>
      <c r="C54" s="244" t="s">
        <v>159</v>
      </c>
      <c r="D54" s="245"/>
      <c r="E54" s="245"/>
      <c r="F54" s="245"/>
      <c r="G54" s="246"/>
      <c r="H54" s="247" t="s">
        <v>121</v>
      </c>
      <c r="I54" s="248"/>
      <c r="J54" s="248"/>
      <c r="K54" s="248"/>
      <c r="L54" s="249"/>
      <c r="M54" s="247" t="s">
        <v>106</v>
      </c>
      <c r="N54" s="248"/>
      <c r="O54" s="248"/>
      <c r="P54" s="248"/>
      <c r="Q54" s="249"/>
      <c r="R54" s="247" t="s">
        <v>106</v>
      </c>
      <c r="S54" s="248"/>
      <c r="T54" s="248"/>
      <c r="U54" s="248"/>
      <c r="V54" s="249"/>
      <c r="W54" s="233" t="s">
        <v>145</v>
      </c>
      <c r="X54" s="234"/>
      <c r="Y54" s="235">
        <v>6</v>
      </c>
      <c r="Z54" s="237">
        <v>1</v>
      </c>
    </row>
    <row r="55" spans="1:26" ht="15">
      <c r="A55" s="227"/>
      <c r="B55" s="11" t="s">
        <v>73</v>
      </c>
      <c r="C55" s="238" t="s">
        <v>67</v>
      </c>
      <c r="D55" s="205"/>
      <c r="E55" s="205"/>
      <c r="F55" s="205"/>
      <c r="G55" s="225"/>
      <c r="H55" s="14" t="s">
        <v>108</v>
      </c>
      <c r="I55" s="15" t="s">
        <v>123</v>
      </c>
      <c r="J55" s="15" t="s">
        <v>111</v>
      </c>
      <c r="K55" s="15" t="s">
        <v>131</v>
      </c>
      <c r="L55" s="15" t="s">
        <v>29</v>
      </c>
      <c r="M55" s="14" t="s">
        <v>108</v>
      </c>
      <c r="N55" s="15" t="s">
        <v>146</v>
      </c>
      <c r="O55" s="15" t="s">
        <v>125</v>
      </c>
      <c r="P55" s="15" t="s">
        <v>29</v>
      </c>
      <c r="Q55" s="130" t="s">
        <v>29</v>
      </c>
      <c r="R55" s="14" t="s">
        <v>147</v>
      </c>
      <c r="S55" s="15" t="s">
        <v>147</v>
      </c>
      <c r="T55" s="15" t="s">
        <v>147</v>
      </c>
      <c r="U55" s="15" t="s">
        <v>29</v>
      </c>
      <c r="V55" s="130" t="s">
        <v>29</v>
      </c>
      <c r="W55" s="231"/>
      <c r="X55" s="232"/>
      <c r="Y55" s="236"/>
      <c r="Z55" s="224"/>
    </row>
    <row r="56" spans="1:26" ht="15.75">
      <c r="A56" s="226">
        <v>4</v>
      </c>
      <c r="B56" s="12" t="s">
        <v>75</v>
      </c>
      <c r="C56" s="228" t="s">
        <v>114</v>
      </c>
      <c r="D56" s="212"/>
      <c r="E56" s="212"/>
      <c r="F56" s="212"/>
      <c r="G56" s="213"/>
      <c r="H56" s="214" t="s">
        <v>159</v>
      </c>
      <c r="I56" s="215"/>
      <c r="J56" s="215"/>
      <c r="K56" s="215"/>
      <c r="L56" s="215"/>
      <c r="M56" s="229" t="s">
        <v>106</v>
      </c>
      <c r="N56" s="209"/>
      <c r="O56" s="209"/>
      <c r="P56" s="209"/>
      <c r="Q56" s="210"/>
      <c r="R56" s="211" t="s">
        <v>106</v>
      </c>
      <c r="S56" s="212"/>
      <c r="T56" s="212"/>
      <c r="U56" s="212"/>
      <c r="V56" s="230"/>
      <c r="W56" s="216" t="s">
        <v>148</v>
      </c>
      <c r="X56" s="217"/>
      <c r="Y56" s="220">
        <v>5</v>
      </c>
      <c r="Z56" s="202">
        <v>2</v>
      </c>
    </row>
    <row r="57" spans="1:26" ht="15">
      <c r="A57" s="227"/>
      <c r="B57" s="11" t="s">
        <v>74</v>
      </c>
      <c r="C57" s="77" t="s">
        <v>116</v>
      </c>
      <c r="D57" s="15" t="s">
        <v>111</v>
      </c>
      <c r="E57" s="15" t="s">
        <v>123</v>
      </c>
      <c r="F57" s="15" t="s">
        <v>134</v>
      </c>
      <c r="G57" s="130" t="s">
        <v>29</v>
      </c>
      <c r="H57" s="204" t="s">
        <v>67</v>
      </c>
      <c r="I57" s="205"/>
      <c r="J57" s="205"/>
      <c r="K57" s="205"/>
      <c r="L57" s="225"/>
      <c r="M57" s="14" t="s">
        <v>147</v>
      </c>
      <c r="N57" s="15" t="s">
        <v>125</v>
      </c>
      <c r="O57" s="15" t="s">
        <v>131</v>
      </c>
      <c r="P57" s="15" t="s">
        <v>29</v>
      </c>
      <c r="Q57" s="130" t="s">
        <v>29</v>
      </c>
      <c r="R57" s="14" t="s">
        <v>125</v>
      </c>
      <c r="S57" s="15" t="s">
        <v>146</v>
      </c>
      <c r="T57" s="15" t="s">
        <v>147</v>
      </c>
      <c r="U57" s="15" t="s">
        <v>29</v>
      </c>
      <c r="V57" s="15" t="s">
        <v>29</v>
      </c>
      <c r="W57" s="231"/>
      <c r="X57" s="232"/>
      <c r="Y57" s="223"/>
      <c r="Z57" s="224"/>
    </row>
    <row r="58" spans="1:26" ht="15.75">
      <c r="A58" s="226">
        <v>12</v>
      </c>
      <c r="B58" s="12" t="s">
        <v>80</v>
      </c>
      <c r="C58" s="228" t="s">
        <v>113</v>
      </c>
      <c r="D58" s="212"/>
      <c r="E58" s="212"/>
      <c r="F58" s="212"/>
      <c r="G58" s="213"/>
      <c r="H58" s="229" t="s">
        <v>113</v>
      </c>
      <c r="I58" s="209"/>
      <c r="J58" s="209"/>
      <c r="K58" s="209"/>
      <c r="L58" s="210"/>
      <c r="M58" s="214" t="s">
        <v>159</v>
      </c>
      <c r="N58" s="215"/>
      <c r="O58" s="215"/>
      <c r="P58" s="215"/>
      <c r="Q58" s="215"/>
      <c r="R58" s="211" t="s">
        <v>106</v>
      </c>
      <c r="S58" s="212"/>
      <c r="T58" s="212"/>
      <c r="U58" s="212"/>
      <c r="V58" s="230"/>
      <c r="W58" s="216" t="s">
        <v>149</v>
      </c>
      <c r="X58" s="217"/>
      <c r="Y58" s="220">
        <v>4</v>
      </c>
      <c r="Z58" s="202">
        <v>3</v>
      </c>
    </row>
    <row r="59" spans="1:26" ht="15">
      <c r="A59" s="227"/>
      <c r="B59" s="11" t="s">
        <v>86</v>
      </c>
      <c r="C59" s="77" t="s">
        <v>116</v>
      </c>
      <c r="D59" s="15" t="s">
        <v>150</v>
      </c>
      <c r="E59" s="15" t="s">
        <v>119</v>
      </c>
      <c r="F59" s="15" t="s">
        <v>29</v>
      </c>
      <c r="G59" s="130" t="s">
        <v>29</v>
      </c>
      <c r="H59" s="14" t="s">
        <v>151</v>
      </c>
      <c r="I59" s="15" t="s">
        <v>119</v>
      </c>
      <c r="J59" s="15" t="s">
        <v>134</v>
      </c>
      <c r="K59" s="15" t="s">
        <v>29</v>
      </c>
      <c r="L59" s="15" t="s">
        <v>29</v>
      </c>
      <c r="M59" s="204" t="s">
        <v>67</v>
      </c>
      <c r="N59" s="205"/>
      <c r="O59" s="205"/>
      <c r="P59" s="205"/>
      <c r="Q59" s="205"/>
      <c r="R59" s="14" t="s">
        <v>146</v>
      </c>
      <c r="S59" s="15" t="s">
        <v>147</v>
      </c>
      <c r="T59" s="15" t="s">
        <v>131</v>
      </c>
      <c r="U59" s="15" t="s">
        <v>29</v>
      </c>
      <c r="V59" s="15" t="s">
        <v>29</v>
      </c>
      <c r="W59" s="231"/>
      <c r="X59" s="232"/>
      <c r="Y59" s="223"/>
      <c r="Z59" s="203"/>
    </row>
    <row r="60" spans="1:26" ht="15.75">
      <c r="A60" s="206">
        <v>13</v>
      </c>
      <c r="B60" s="12" t="s">
        <v>85</v>
      </c>
      <c r="C60" s="208" t="s">
        <v>113</v>
      </c>
      <c r="D60" s="209"/>
      <c r="E60" s="209"/>
      <c r="F60" s="209"/>
      <c r="G60" s="210"/>
      <c r="H60" s="211" t="s">
        <v>113</v>
      </c>
      <c r="I60" s="212"/>
      <c r="J60" s="212"/>
      <c r="K60" s="212"/>
      <c r="L60" s="213"/>
      <c r="M60" s="211" t="s">
        <v>113</v>
      </c>
      <c r="N60" s="212"/>
      <c r="O60" s="212"/>
      <c r="P60" s="212"/>
      <c r="Q60" s="213"/>
      <c r="R60" s="214" t="s">
        <v>159</v>
      </c>
      <c r="S60" s="215"/>
      <c r="T60" s="215"/>
      <c r="U60" s="215"/>
      <c r="V60" s="215"/>
      <c r="W60" s="216" t="s">
        <v>152</v>
      </c>
      <c r="X60" s="217"/>
      <c r="Y60" s="220">
        <v>3</v>
      </c>
      <c r="Z60" s="202">
        <v>4</v>
      </c>
    </row>
    <row r="61" spans="1:26" ht="15.75" thickBot="1">
      <c r="A61" s="207"/>
      <c r="B61" s="16" t="s">
        <v>87</v>
      </c>
      <c r="C61" s="78" t="s">
        <v>151</v>
      </c>
      <c r="D61" s="18" t="s">
        <v>151</v>
      </c>
      <c r="E61" s="18" t="s">
        <v>151</v>
      </c>
      <c r="F61" s="18" t="s">
        <v>29</v>
      </c>
      <c r="G61" s="131" t="s">
        <v>29</v>
      </c>
      <c r="H61" s="14" t="s">
        <v>119</v>
      </c>
      <c r="I61" s="15" t="s">
        <v>150</v>
      </c>
      <c r="J61" s="15" t="s">
        <v>151</v>
      </c>
      <c r="K61" s="15" t="s">
        <v>29</v>
      </c>
      <c r="L61" s="15" t="s">
        <v>29</v>
      </c>
      <c r="M61" s="17" t="s">
        <v>150</v>
      </c>
      <c r="N61" s="18" t="s">
        <v>151</v>
      </c>
      <c r="O61" s="18" t="s">
        <v>134</v>
      </c>
      <c r="P61" s="18" t="s">
        <v>29</v>
      </c>
      <c r="Q61" s="18" t="s">
        <v>29</v>
      </c>
      <c r="R61" s="198" t="s">
        <v>67</v>
      </c>
      <c r="S61" s="199"/>
      <c r="T61" s="199"/>
      <c r="U61" s="199"/>
      <c r="V61" s="199"/>
      <c r="W61" s="218"/>
      <c r="X61" s="219"/>
      <c r="Y61" s="221"/>
      <c r="Z61" s="222"/>
    </row>
    <row r="62" spans="1:26" ht="14.25">
      <c r="A62" s="19"/>
      <c r="B62" s="37" t="s">
        <v>10</v>
      </c>
      <c r="C62" s="200" t="s">
        <v>153</v>
      </c>
      <c r="D62" s="200"/>
      <c r="E62" s="200"/>
      <c r="F62" s="200"/>
      <c r="G62" s="200"/>
      <c r="H62" s="200"/>
      <c r="I62" s="201"/>
      <c r="J62" s="201"/>
      <c r="K62" s="201"/>
      <c r="L62" s="201"/>
      <c r="M62" s="197"/>
      <c r="N62" s="197"/>
      <c r="O62" s="38"/>
      <c r="P62" s="38"/>
      <c r="Q62" s="200" t="s">
        <v>154</v>
      </c>
      <c r="R62" s="200"/>
      <c r="S62" s="200"/>
      <c r="T62" s="200"/>
      <c r="U62" s="200"/>
      <c r="V62" s="200"/>
      <c r="W62" s="201"/>
      <c r="X62" s="201"/>
      <c r="Y62" s="201"/>
      <c r="Z62" s="39"/>
    </row>
    <row r="63" spans="1:26" ht="14.25">
      <c r="A63" s="19"/>
      <c r="B63" s="37" t="s">
        <v>11</v>
      </c>
      <c r="C63" s="195" t="s">
        <v>155</v>
      </c>
      <c r="D63" s="195"/>
      <c r="E63" s="195"/>
      <c r="F63" s="195"/>
      <c r="G63" s="195"/>
      <c r="H63" s="195"/>
      <c r="I63" s="196"/>
      <c r="J63" s="196"/>
      <c r="K63" s="196"/>
      <c r="L63" s="196"/>
      <c r="M63" s="197"/>
      <c r="N63" s="197"/>
      <c r="O63" s="42"/>
      <c r="P63" s="42"/>
      <c r="Q63" s="195" t="s">
        <v>156</v>
      </c>
      <c r="R63" s="195"/>
      <c r="S63" s="195"/>
      <c r="T63" s="195"/>
      <c r="U63" s="195"/>
      <c r="V63" s="195"/>
      <c r="W63" s="196"/>
      <c r="X63" s="196"/>
      <c r="Y63" s="196"/>
      <c r="Z63" s="39"/>
    </row>
    <row r="64" spans="1:26" ht="14.25">
      <c r="A64" s="19"/>
      <c r="B64" s="37" t="s">
        <v>12</v>
      </c>
      <c r="C64" s="195" t="s">
        <v>157</v>
      </c>
      <c r="D64" s="195"/>
      <c r="E64" s="195"/>
      <c r="F64" s="195"/>
      <c r="G64" s="195"/>
      <c r="H64" s="195"/>
      <c r="I64" s="196"/>
      <c r="J64" s="196"/>
      <c r="K64" s="196"/>
      <c r="L64" s="196"/>
      <c r="M64" s="197"/>
      <c r="N64" s="197"/>
      <c r="O64" s="38"/>
      <c r="P64" s="38"/>
      <c r="Q64" s="195" t="s">
        <v>158</v>
      </c>
      <c r="R64" s="195"/>
      <c r="S64" s="195"/>
      <c r="T64" s="195"/>
      <c r="U64" s="195"/>
      <c r="V64" s="195"/>
      <c r="W64" s="196"/>
      <c r="X64" s="196"/>
      <c r="Y64" s="196"/>
      <c r="Z64" s="39"/>
    </row>
  </sheetData>
  <sheetProtection/>
  <mergeCells count="221">
    <mergeCell ref="A1:Z1"/>
    <mergeCell ref="W2:Z2"/>
    <mergeCell ref="Y3:Z3"/>
    <mergeCell ref="C5:G5"/>
    <mergeCell ref="H5:L5"/>
    <mergeCell ref="M5:Q5"/>
    <mergeCell ref="R5:V5"/>
    <mergeCell ref="W5:X5"/>
    <mergeCell ref="A6:A7"/>
    <mergeCell ref="C6:G6"/>
    <mergeCell ref="H6:L6"/>
    <mergeCell ref="M6:Q6"/>
    <mergeCell ref="R6:V6"/>
    <mergeCell ref="W6:X7"/>
    <mergeCell ref="Y6:Y7"/>
    <mergeCell ref="Z6:Z7"/>
    <mergeCell ref="C7:G7"/>
    <mergeCell ref="A8:A9"/>
    <mergeCell ref="C8:G8"/>
    <mergeCell ref="H8:L8"/>
    <mergeCell ref="M8:Q8"/>
    <mergeCell ref="R8:V8"/>
    <mergeCell ref="W8:X9"/>
    <mergeCell ref="Y8:Y9"/>
    <mergeCell ref="Z8:Z9"/>
    <mergeCell ref="H9:L9"/>
    <mergeCell ref="A10:A11"/>
    <mergeCell ref="C10:G10"/>
    <mergeCell ref="H10:L10"/>
    <mergeCell ref="M10:Q10"/>
    <mergeCell ref="R10:V10"/>
    <mergeCell ref="W10:X11"/>
    <mergeCell ref="Y10:Y11"/>
    <mergeCell ref="Z10:Z11"/>
    <mergeCell ref="M11:Q11"/>
    <mergeCell ref="A12:A13"/>
    <mergeCell ref="C12:G12"/>
    <mergeCell ref="H12:L12"/>
    <mergeCell ref="M12:Q12"/>
    <mergeCell ref="R12:V12"/>
    <mergeCell ref="W12:X13"/>
    <mergeCell ref="Y12:Y13"/>
    <mergeCell ref="Z12:Z13"/>
    <mergeCell ref="R13:V13"/>
    <mergeCell ref="C14:H14"/>
    <mergeCell ref="I14:L14"/>
    <mergeCell ref="M14:N14"/>
    <mergeCell ref="Q14:V14"/>
    <mergeCell ref="W14:Y14"/>
    <mergeCell ref="C15:H15"/>
    <mergeCell ref="I15:L15"/>
    <mergeCell ref="M15:N15"/>
    <mergeCell ref="Q15:V15"/>
    <mergeCell ref="W15:Y15"/>
    <mergeCell ref="C16:H16"/>
    <mergeCell ref="I16:L16"/>
    <mergeCell ref="M16:N16"/>
    <mergeCell ref="Q16:V16"/>
    <mergeCell ref="W16:Y16"/>
    <mergeCell ref="C21:G21"/>
    <mergeCell ref="H21:L21"/>
    <mergeCell ref="M21:Q21"/>
    <mergeCell ref="R21:V21"/>
    <mergeCell ref="W21:X21"/>
    <mergeCell ref="A22:A23"/>
    <mergeCell ref="C22:G22"/>
    <mergeCell ref="H22:L22"/>
    <mergeCell ref="M22:Q22"/>
    <mergeCell ref="R22:V22"/>
    <mergeCell ref="W22:X23"/>
    <mergeCell ref="Y22:Y23"/>
    <mergeCell ref="Z22:Z23"/>
    <mergeCell ref="C23:G23"/>
    <mergeCell ref="A24:A25"/>
    <mergeCell ref="C24:G24"/>
    <mergeCell ref="H24:L24"/>
    <mergeCell ref="M24:Q24"/>
    <mergeCell ref="R24:V24"/>
    <mergeCell ref="W24:X25"/>
    <mergeCell ref="Y24:Y25"/>
    <mergeCell ref="Z24:Z25"/>
    <mergeCell ref="H25:L25"/>
    <mergeCell ref="A26:A27"/>
    <mergeCell ref="C26:G26"/>
    <mergeCell ref="H26:L26"/>
    <mergeCell ref="M26:Q26"/>
    <mergeCell ref="R26:V26"/>
    <mergeCell ref="W26:X27"/>
    <mergeCell ref="Y26:Y27"/>
    <mergeCell ref="Z26:Z27"/>
    <mergeCell ref="M27:Q27"/>
    <mergeCell ref="A28:A29"/>
    <mergeCell ref="C28:G28"/>
    <mergeCell ref="H28:L28"/>
    <mergeCell ref="M28:Q28"/>
    <mergeCell ref="R28:V28"/>
    <mergeCell ref="W28:X29"/>
    <mergeCell ref="Y28:Y29"/>
    <mergeCell ref="Z28:Z29"/>
    <mergeCell ref="R29:V29"/>
    <mergeCell ref="C30:H30"/>
    <mergeCell ref="I30:L30"/>
    <mergeCell ref="M30:N30"/>
    <mergeCell ref="Q30:V30"/>
    <mergeCell ref="C31:H31"/>
    <mergeCell ref="I31:L31"/>
    <mergeCell ref="M31:N31"/>
    <mergeCell ref="Q31:V31"/>
    <mergeCell ref="C32:H32"/>
    <mergeCell ref="I32:L32"/>
    <mergeCell ref="M32:N32"/>
    <mergeCell ref="Q32:V32"/>
    <mergeCell ref="C37:G37"/>
    <mergeCell ref="H37:L37"/>
    <mergeCell ref="M37:Q37"/>
    <mergeCell ref="R37:V37"/>
    <mergeCell ref="W37:X37"/>
    <mergeCell ref="A38:A39"/>
    <mergeCell ref="C38:G38"/>
    <mergeCell ref="H38:L38"/>
    <mergeCell ref="M38:Q38"/>
    <mergeCell ref="R38:V38"/>
    <mergeCell ref="W38:X39"/>
    <mergeCell ref="Y38:Y39"/>
    <mergeCell ref="Z38:Z39"/>
    <mergeCell ref="C39:G39"/>
    <mergeCell ref="A40:A41"/>
    <mergeCell ref="C40:G40"/>
    <mergeCell ref="H40:L40"/>
    <mergeCell ref="M40:Q40"/>
    <mergeCell ref="R40:V40"/>
    <mergeCell ref="W40:X41"/>
    <mergeCell ref="Y40:Y41"/>
    <mergeCell ref="Z40:Z41"/>
    <mergeCell ref="H41:L41"/>
    <mergeCell ref="A42:A43"/>
    <mergeCell ref="C42:G42"/>
    <mergeCell ref="H42:L42"/>
    <mergeCell ref="M42:Q42"/>
    <mergeCell ref="R42:V42"/>
    <mergeCell ref="W42:X43"/>
    <mergeCell ref="Y42:Y43"/>
    <mergeCell ref="Z42:Z43"/>
    <mergeCell ref="M43:Q43"/>
    <mergeCell ref="A44:A45"/>
    <mergeCell ref="C44:G44"/>
    <mergeCell ref="H44:L44"/>
    <mergeCell ref="M44:Q44"/>
    <mergeCell ref="R44:V44"/>
    <mergeCell ref="W44:X45"/>
    <mergeCell ref="Y44:Y45"/>
    <mergeCell ref="Z44:Z45"/>
    <mergeCell ref="R45:V45"/>
    <mergeCell ref="C46:H46"/>
    <mergeCell ref="I46:L46"/>
    <mergeCell ref="M46:N46"/>
    <mergeCell ref="Q46:V46"/>
    <mergeCell ref="C47:H47"/>
    <mergeCell ref="I47:L47"/>
    <mergeCell ref="M47:N47"/>
    <mergeCell ref="Q47:V47"/>
    <mergeCell ref="C48:H48"/>
    <mergeCell ref="I48:L48"/>
    <mergeCell ref="M48:N48"/>
    <mergeCell ref="Q48:V48"/>
    <mergeCell ref="C53:G53"/>
    <mergeCell ref="H53:L53"/>
    <mergeCell ref="M53:Q53"/>
    <mergeCell ref="R53:V53"/>
    <mergeCell ref="W53:X53"/>
    <mergeCell ref="A54:A55"/>
    <mergeCell ref="C54:G54"/>
    <mergeCell ref="H54:L54"/>
    <mergeCell ref="M54:Q54"/>
    <mergeCell ref="R54:V54"/>
    <mergeCell ref="W54:X55"/>
    <mergeCell ref="Y54:Y55"/>
    <mergeCell ref="Z54:Z55"/>
    <mergeCell ref="C55:G55"/>
    <mergeCell ref="A56:A57"/>
    <mergeCell ref="C56:G56"/>
    <mergeCell ref="H56:L56"/>
    <mergeCell ref="M56:Q56"/>
    <mergeCell ref="R56:V56"/>
    <mergeCell ref="W56:X57"/>
    <mergeCell ref="Y56:Y57"/>
    <mergeCell ref="Z56:Z57"/>
    <mergeCell ref="H57:L57"/>
    <mergeCell ref="A58:A59"/>
    <mergeCell ref="C58:G58"/>
    <mergeCell ref="H58:L58"/>
    <mergeCell ref="M58:Q58"/>
    <mergeCell ref="R58:V58"/>
    <mergeCell ref="W58:X59"/>
    <mergeCell ref="Y58:Y59"/>
    <mergeCell ref="Z58:Z59"/>
    <mergeCell ref="M59:Q59"/>
    <mergeCell ref="A60:A61"/>
    <mergeCell ref="C60:G60"/>
    <mergeCell ref="H60:L60"/>
    <mergeCell ref="M60:Q60"/>
    <mergeCell ref="R60:V60"/>
    <mergeCell ref="W60:X61"/>
    <mergeCell ref="Y60:Y61"/>
    <mergeCell ref="Z60:Z61"/>
    <mergeCell ref="R61:V61"/>
    <mergeCell ref="C62:H62"/>
    <mergeCell ref="I62:L62"/>
    <mergeCell ref="M62:N62"/>
    <mergeCell ref="Q62:V62"/>
    <mergeCell ref="W62:Y62"/>
    <mergeCell ref="C63:H63"/>
    <mergeCell ref="I63:L63"/>
    <mergeCell ref="M63:N63"/>
    <mergeCell ref="Q63:V63"/>
    <mergeCell ref="W63:Y63"/>
    <mergeCell ref="C64:H64"/>
    <mergeCell ref="I64:L64"/>
    <mergeCell ref="M64:N64"/>
    <mergeCell ref="Q64:V64"/>
    <mergeCell ref="W64:Y64"/>
  </mergeCells>
  <conditionalFormatting sqref="Z6:Z13 Z22:Z29 Z38:Z45 Z54:Z61">
    <cfRule type="cellIs" priority="1" dxfId="53" operator="equal" stopIfTrue="1">
      <formula>1</formula>
    </cfRule>
    <cfRule type="cellIs" priority="2" dxfId="54" operator="equal" stopIfTrue="1">
      <formula>2</formula>
    </cfRule>
  </conditionalFormatting>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List49">
    <tabColor indexed="52"/>
  </sheetPr>
  <dimension ref="A1:M50"/>
  <sheetViews>
    <sheetView showGridLines="0" showRowColHeaders="0" view="pageBreakPreview" zoomScaleNormal="75" zoomScaleSheetLayoutView="100" zoomScalePageLayoutView="0" workbookViewId="0" topLeftCell="A1">
      <selection activeCell="L1" sqref="L1"/>
    </sheetView>
  </sheetViews>
  <sheetFormatPr defaultColWidth="9.00390625" defaultRowHeight="12.75"/>
  <cols>
    <col min="1" max="1" width="4.875" style="49" customWidth="1"/>
    <col min="2" max="2" width="4.125" style="93" customWidth="1"/>
    <col min="3" max="3" width="32.625" style="48" customWidth="1"/>
    <col min="4" max="4" width="5.125" style="51" customWidth="1"/>
    <col min="5" max="7" width="15.75390625" style="48" customWidth="1"/>
    <col min="8" max="8" width="17.00390625" style="92" customWidth="1"/>
    <col min="9" max="9" width="0.12890625" style="48" customWidth="1"/>
    <col min="10" max="16384" width="9.125" style="48" customWidth="1"/>
  </cols>
  <sheetData>
    <row r="1" spans="1:11" ht="22.5" customHeight="1">
      <c r="A1" s="194" t="s">
        <v>88</v>
      </c>
      <c r="B1" s="194"/>
      <c r="C1" s="194"/>
      <c r="D1" s="194"/>
      <c r="E1" s="194"/>
      <c r="F1" s="194"/>
      <c r="G1" s="194"/>
      <c r="H1" s="194"/>
      <c r="K1" s="103"/>
    </row>
    <row r="2" spans="1:8" ht="17.25" customHeight="1">
      <c r="A2" s="187" t="s">
        <v>66</v>
      </c>
      <c r="B2" s="187"/>
      <c r="C2" s="187"/>
      <c r="D2" s="187"/>
      <c r="E2" s="187"/>
      <c r="F2" s="187"/>
      <c r="G2" s="187"/>
      <c r="H2" s="187"/>
    </row>
    <row r="3" spans="3:8" ht="13.5" customHeight="1">
      <c r="C3" s="51"/>
      <c r="D3" s="50"/>
      <c r="G3" s="105"/>
      <c r="H3" s="106" t="s">
        <v>68</v>
      </c>
    </row>
    <row r="4" spans="1:10" ht="12.75" customHeight="1">
      <c r="A4" s="59">
        <v>1</v>
      </c>
      <c r="B4" s="100">
        <v>1</v>
      </c>
      <c r="C4" s="104" t="s">
        <v>91</v>
      </c>
      <c r="E4" s="51"/>
      <c r="F4" s="51"/>
      <c r="G4" s="52"/>
      <c r="H4" s="99"/>
      <c r="J4" s="103"/>
    </row>
    <row r="5" spans="1:10" ht="12.75" customHeight="1">
      <c r="A5" s="59"/>
      <c r="C5" s="51"/>
      <c r="D5" s="192">
        <v>49</v>
      </c>
      <c r="E5" s="53" t="s">
        <v>69</v>
      </c>
      <c r="F5" s="51"/>
      <c r="G5" s="52"/>
      <c r="H5" s="98"/>
      <c r="J5" s="103"/>
    </row>
    <row r="6" spans="1:8" ht="12.75" customHeight="1">
      <c r="A6" s="59">
        <v>2</v>
      </c>
      <c r="B6" s="100">
        <v>5</v>
      </c>
      <c r="C6" s="104" t="s">
        <v>92</v>
      </c>
      <c r="D6" s="193"/>
      <c r="E6" s="56" t="s">
        <v>93</v>
      </c>
      <c r="F6" s="51"/>
      <c r="G6" s="51"/>
      <c r="H6" s="97"/>
    </row>
    <row r="7" spans="1:8" ht="12.75" customHeight="1">
      <c r="A7" s="59"/>
      <c r="C7" s="51"/>
      <c r="D7" s="55"/>
      <c r="E7" s="191">
        <v>57</v>
      </c>
      <c r="F7" s="49" t="s">
        <v>73</v>
      </c>
      <c r="G7" s="51"/>
      <c r="H7" s="97"/>
    </row>
    <row r="8" spans="1:8" ht="12.75" customHeight="1">
      <c r="A8" s="59">
        <v>3</v>
      </c>
      <c r="B8" s="100">
        <v>6</v>
      </c>
      <c r="C8" s="104" t="s">
        <v>94</v>
      </c>
      <c r="D8" s="55"/>
      <c r="E8" s="191"/>
      <c r="F8" s="56" t="s">
        <v>95</v>
      </c>
      <c r="G8" s="57"/>
      <c r="H8" s="97"/>
    </row>
    <row r="9" spans="1:8" ht="12.75" customHeight="1">
      <c r="A9" s="59"/>
      <c r="C9" s="51"/>
      <c r="D9" s="192">
        <v>50</v>
      </c>
      <c r="E9" s="53" t="s">
        <v>73</v>
      </c>
      <c r="F9" s="58"/>
      <c r="G9" s="57"/>
      <c r="H9" s="97"/>
    </row>
    <row r="10" spans="1:8" ht="12.75" customHeight="1">
      <c r="A10" s="59">
        <v>4</v>
      </c>
      <c r="B10" s="100">
        <v>3</v>
      </c>
      <c r="C10" s="104" t="s">
        <v>96</v>
      </c>
      <c r="D10" s="193"/>
      <c r="E10" s="54" t="s">
        <v>97</v>
      </c>
      <c r="F10" s="59"/>
      <c r="G10" s="57"/>
      <c r="H10" s="97"/>
    </row>
    <row r="11" spans="1:8" ht="12.75" customHeight="1">
      <c r="A11" s="59"/>
      <c r="C11" s="51"/>
      <c r="D11" s="55"/>
      <c r="E11" s="60"/>
      <c r="F11" s="191">
        <v>61</v>
      </c>
      <c r="G11" s="175" t="s">
        <v>89</v>
      </c>
      <c r="H11" s="97"/>
    </row>
    <row r="12" spans="1:8" ht="12.75" customHeight="1">
      <c r="A12" s="59">
        <v>5</v>
      </c>
      <c r="B12" s="100">
        <v>2</v>
      </c>
      <c r="C12" s="104" t="s">
        <v>98</v>
      </c>
      <c r="D12" s="55"/>
      <c r="E12" s="60"/>
      <c r="F12" s="191"/>
      <c r="G12" s="177" t="s">
        <v>99</v>
      </c>
      <c r="H12" s="176"/>
    </row>
    <row r="13" spans="1:8" ht="12.75" customHeight="1">
      <c r="A13" s="59"/>
      <c r="C13" s="51"/>
      <c r="D13" s="192">
        <v>51</v>
      </c>
      <c r="E13" s="53" t="s">
        <v>71</v>
      </c>
      <c r="F13" s="59"/>
      <c r="G13" s="178"/>
      <c r="H13" s="176"/>
    </row>
    <row r="14" spans="1:8" ht="12.75" customHeight="1">
      <c r="A14" s="59">
        <v>6</v>
      </c>
      <c r="B14" s="100">
        <v>4</v>
      </c>
      <c r="C14" s="104" t="s">
        <v>100</v>
      </c>
      <c r="D14" s="193"/>
      <c r="E14" s="56" t="s">
        <v>101</v>
      </c>
      <c r="F14" s="58"/>
      <c r="G14" s="178"/>
      <c r="H14" s="176"/>
    </row>
    <row r="15" spans="1:13" ht="12.75" customHeight="1">
      <c r="A15" s="59"/>
      <c r="C15" s="51"/>
      <c r="D15" s="55"/>
      <c r="E15" s="191">
        <v>58</v>
      </c>
      <c r="F15" s="61" t="s">
        <v>89</v>
      </c>
      <c r="G15" s="178"/>
      <c r="H15" s="176"/>
      <c r="M15" s="102"/>
    </row>
    <row r="16" spans="1:8" ht="12.75" customHeight="1">
      <c r="A16" s="59">
        <v>7</v>
      </c>
      <c r="B16" s="100">
        <v>10</v>
      </c>
      <c r="C16" s="104" t="s">
        <v>102</v>
      </c>
      <c r="D16" s="62"/>
      <c r="E16" s="191"/>
      <c r="F16" s="63" t="s">
        <v>103</v>
      </c>
      <c r="G16" s="179"/>
      <c r="H16" s="176"/>
    </row>
    <row r="17" spans="1:8" ht="12.75" customHeight="1">
      <c r="A17" s="59"/>
      <c r="B17" s="93" t="s">
        <v>30</v>
      </c>
      <c r="C17" s="101"/>
      <c r="D17" s="192">
        <v>52</v>
      </c>
      <c r="E17" s="53" t="s">
        <v>89</v>
      </c>
      <c r="F17" s="64"/>
      <c r="G17" s="179"/>
      <c r="H17" s="176"/>
    </row>
    <row r="18" spans="1:8" ht="12.75" customHeight="1">
      <c r="A18" s="59">
        <v>8</v>
      </c>
      <c r="B18" s="100">
        <v>14</v>
      </c>
      <c r="C18" s="104" t="s">
        <v>104</v>
      </c>
      <c r="D18" s="193"/>
      <c r="E18" s="54" t="s">
        <v>105</v>
      </c>
      <c r="F18" s="59"/>
      <c r="G18" s="179"/>
      <c r="H18" s="176"/>
    </row>
    <row r="19" spans="1:8" ht="12.75" customHeight="1">
      <c r="A19" s="59"/>
      <c r="B19" s="67"/>
      <c r="C19" s="66"/>
      <c r="D19" s="66"/>
      <c r="E19" s="66"/>
      <c r="F19" s="60"/>
      <c r="G19" s="190"/>
      <c r="H19" s="96"/>
    </row>
    <row r="20" spans="1:8" ht="12.75" customHeight="1">
      <c r="A20" s="59"/>
      <c r="B20" s="94"/>
      <c r="C20" s="91"/>
      <c r="D20" s="65"/>
      <c r="E20" s="66"/>
      <c r="F20" s="66"/>
      <c r="G20" s="190"/>
      <c r="H20" s="95"/>
    </row>
    <row r="21" spans="1:8" ht="12.75" customHeight="1">
      <c r="A21" s="59"/>
      <c r="B21" s="67"/>
      <c r="C21" s="66"/>
      <c r="D21" s="188"/>
      <c r="E21" s="59"/>
      <c r="F21" s="66"/>
      <c r="G21" s="69"/>
      <c r="H21" s="69"/>
    </row>
    <row r="22" spans="1:8" ht="12.75" customHeight="1">
      <c r="A22" s="59"/>
      <c r="B22" s="94"/>
      <c r="C22" s="67"/>
      <c r="D22" s="188"/>
      <c r="E22" s="59"/>
      <c r="F22" s="60"/>
      <c r="G22" s="69"/>
      <c r="H22" s="69"/>
    </row>
    <row r="23" spans="1:8" ht="12.75" customHeight="1">
      <c r="A23" s="59"/>
      <c r="B23" s="67"/>
      <c r="C23" s="66"/>
      <c r="D23" s="66"/>
      <c r="E23" s="189"/>
      <c r="F23" s="59"/>
      <c r="G23" s="69"/>
      <c r="H23" s="69"/>
    </row>
    <row r="24" spans="1:8" ht="12.75" customHeight="1">
      <c r="A24" s="59"/>
      <c r="B24" s="94"/>
      <c r="C24" s="67"/>
      <c r="D24" s="68"/>
      <c r="E24" s="189"/>
      <c r="F24" s="59"/>
      <c r="G24" s="69"/>
      <c r="H24" s="69"/>
    </row>
    <row r="25" spans="1:8" ht="12.75" customHeight="1">
      <c r="A25" s="59"/>
      <c r="B25" s="67"/>
      <c r="C25" s="67"/>
      <c r="D25" s="188"/>
      <c r="E25" s="59"/>
      <c r="F25" s="60"/>
      <c r="G25" s="69"/>
      <c r="H25" s="69"/>
    </row>
    <row r="26" spans="1:8" ht="12.75" customHeight="1">
      <c r="A26" s="59"/>
      <c r="B26" s="94"/>
      <c r="C26" s="67"/>
      <c r="D26" s="188"/>
      <c r="E26" s="59"/>
      <c r="F26" s="60"/>
      <c r="G26" s="69"/>
      <c r="H26" s="69"/>
    </row>
    <row r="27" spans="1:8" ht="12.75" customHeight="1">
      <c r="A27" s="59"/>
      <c r="B27" s="67"/>
      <c r="C27" s="67"/>
      <c r="D27" s="68"/>
      <c r="E27" s="67"/>
      <c r="F27" s="189"/>
      <c r="G27" s="59"/>
      <c r="H27" s="69"/>
    </row>
    <row r="28" spans="1:8" ht="12.75" customHeight="1">
      <c r="A28" s="59"/>
      <c r="B28" s="94"/>
      <c r="C28" s="67"/>
      <c r="D28" s="68"/>
      <c r="E28" s="67"/>
      <c r="F28" s="189"/>
      <c r="G28" s="59"/>
      <c r="H28" s="69"/>
    </row>
    <row r="29" spans="1:8" ht="12.75" customHeight="1">
      <c r="A29" s="59"/>
      <c r="B29" s="67"/>
      <c r="C29" s="67"/>
      <c r="D29" s="188"/>
      <c r="E29" s="59"/>
      <c r="F29" s="60"/>
      <c r="G29" s="69"/>
      <c r="H29" s="69"/>
    </row>
    <row r="30" spans="1:8" ht="12.75" customHeight="1">
      <c r="A30" s="59"/>
      <c r="B30" s="94"/>
      <c r="C30" s="67"/>
      <c r="D30" s="188"/>
      <c r="E30" s="59"/>
      <c r="F30" s="60"/>
      <c r="G30" s="69"/>
      <c r="H30" s="69"/>
    </row>
    <row r="31" spans="1:8" ht="12.75" customHeight="1">
      <c r="A31" s="59"/>
      <c r="B31" s="67"/>
      <c r="C31" s="67"/>
      <c r="D31" s="68"/>
      <c r="E31" s="189"/>
      <c r="F31" s="59"/>
      <c r="G31" s="69"/>
      <c r="H31" s="69"/>
    </row>
    <row r="32" spans="1:8" ht="12.75" customHeight="1">
      <c r="A32" s="59"/>
      <c r="B32" s="94"/>
      <c r="C32" s="67"/>
      <c r="D32" s="68"/>
      <c r="E32" s="189"/>
      <c r="F32" s="59"/>
      <c r="G32" s="69"/>
      <c r="H32" s="69"/>
    </row>
    <row r="33" spans="1:8" ht="12.75" customHeight="1">
      <c r="A33" s="59"/>
      <c r="B33" s="67"/>
      <c r="C33" s="67"/>
      <c r="D33" s="188"/>
      <c r="E33" s="59"/>
      <c r="F33" s="60"/>
      <c r="G33" s="69"/>
      <c r="H33" s="69"/>
    </row>
    <row r="34" spans="1:8" ht="12.75" customHeight="1">
      <c r="A34" s="59"/>
      <c r="B34" s="94"/>
      <c r="C34" s="67"/>
      <c r="D34" s="188"/>
      <c r="E34" s="59"/>
      <c r="F34" s="60"/>
      <c r="G34" s="69"/>
      <c r="H34" s="69"/>
    </row>
    <row r="35" spans="1:8" ht="12.75" customHeight="1">
      <c r="A35" s="59"/>
      <c r="B35" s="67"/>
      <c r="C35" s="67"/>
      <c r="D35" s="68"/>
      <c r="E35" s="67"/>
      <c r="F35" s="60"/>
      <c r="G35" s="189"/>
      <c r="H35" s="69"/>
    </row>
    <row r="36" spans="1:8" ht="12.75" customHeight="1">
      <c r="A36" s="59"/>
      <c r="B36" s="94"/>
      <c r="C36" s="67"/>
      <c r="D36" s="68"/>
      <c r="E36" s="67"/>
      <c r="F36" s="60"/>
      <c r="G36" s="189"/>
      <c r="H36" s="69"/>
    </row>
    <row r="37" spans="1:8" ht="12.75" customHeight="1">
      <c r="A37" s="59"/>
      <c r="B37" s="67"/>
      <c r="C37" s="67"/>
      <c r="D37" s="188"/>
      <c r="E37" s="59"/>
      <c r="F37" s="60"/>
      <c r="G37" s="69"/>
      <c r="H37" s="69"/>
    </row>
    <row r="38" spans="1:8" ht="12.75" customHeight="1">
      <c r="A38" s="59"/>
      <c r="B38" s="94"/>
      <c r="C38" s="67"/>
      <c r="D38" s="188"/>
      <c r="E38" s="59"/>
      <c r="F38" s="60"/>
      <c r="G38" s="69"/>
      <c r="H38" s="69"/>
    </row>
    <row r="39" spans="1:8" ht="12.75" customHeight="1">
      <c r="A39" s="59"/>
      <c r="B39" s="67"/>
      <c r="C39" s="67"/>
      <c r="D39" s="68"/>
      <c r="E39" s="189"/>
      <c r="F39" s="59"/>
      <c r="G39" s="69"/>
      <c r="H39" s="69"/>
    </row>
    <row r="40" spans="1:8" ht="12.75" customHeight="1">
      <c r="A40" s="59"/>
      <c r="B40" s="94"/>
      <c r="C40" s="67"/>
      <c r="D40" s="68"/>
      <c r="E40" s="189"/>
      <c r="F40" s="59"/>
      <c r="G40" s="69"/>
      <c r="H40" s="69"/>
    </row>
    <row r="41" spans="1:8" ht="12.75" customHeight="1">
      <c r="A41" s="59"/>
      <c r="B41" s="67"/>
      <c r="C41" s="67"/>
      <c r="D41" s="188"/>
      <c r="E41" s="59"/>
      <c r="F41" s="60"/>
      <c r="G41" s="69"/>
      <c r="H41" s="69"/>
    </row>
    <row r="42" spans="1:8" ht="12.75" customHeight="1">
      <c r="A42" s="59"/>
      <c r="B42" s="94"/>
      <c r="C42" s="67"/>
      <c r="D42" s="188"/>
      <c r="E42" s="59"/>
      <c r="F42" s="60"/>
      <c r="G42" s="69"/>
      <c r="H42" s="69"/>
    </row>
    <row r="43" spans="1:8" ht="12.75" customHeight="1">
      <c r="A43" s="59"/>
      <c r="B43" s="67"/>
      <c r="C43" s="67"/>
      <c r="D43" s="68"/>
      <c r="E43" s="67"/>
      <c r="F43" s="189"/>
      <c r="G43" s="59"/>
      <c r="H43" s="69"/>
    </row>
    <row r="44" spans="1:8" ht="12.75" customHeight="1">
      <c r="A44" s="59"/>
      <c r="B44" s="94"/>
      <c r="C44" s="67"/>
      <c r="D44" s="68"/>
      <c r="E44" s="67"/>
      <c r="F44" s="189"/>
      <c r="G44" s="59"/>
      <c r="H44" s="69"/>
    </row>
    <row r="45" spans="1:8" ht="12.75" customHeight="1">
      <c r="A45" s="59"/>
      <c r="B45" s="67"/>
      <c r="C45" s="67"/>
      <c r="D45" s="188"/>
      <c r="E45" s="59"/>
      <c r="F45" s="60"/>
      <c r="G45" s="69"/>
      <c r="H45" s="69"/>
    </row>
    <row r="46" spans="1:8" ht="12.75" customHeight="1">
      <c r="A46" s="59"/>
      <c r="B46" s="94"/>
      <c r="C46" s="67"/>
      <c r="D46" s="188"/>
      <c r="E46" s="59"/>
      <c r="F46" s="60"/>
      <c r="G46" s="69"/>
      <c r="H46" s="69"/>
    </row>
    <row r="47" spans="1:8" ht="12.75" customHeight="1">
      <c r="A47" s="59"/>
      <c r="B47" s="67"/>
      <c r="C47" s="67"/>
      <c r="D47" s="68"/>
      <c r="E47" s="189"/>
      <c r="F47" s="59"/>
      <c r="G47" s="69"/>
      <c r="H47" s="69"/>
    </row>
    <row r="48" spans="1:8" ht="12.75" customHeight="1">
      <c r="A48" s="59"/>
      <c r="B48" s="94"/>
      <c r="C48" s="67"/>
      <c r="D48" s="68"/>
      <c r="E48" s="189"/>
      <c r="F48" s="59"/>
      <c r="G48" s="69"/>
      <c r="H48" s="69"/>
    </row>
    <row r="49" spans="1:8" ht="12.75" customHeight="1">
      <c r="A49" s="59"/>
      <c r="B49" s="67"/>
      <c r="C49" s="67"/>
      <c r="D49" s="188"/>
      <c r="E49" s="59"/>
      <c r="F49" s="60"/>
      <c r="G49" s="69"/>
      <c r="H49" s="69"/>
    </row>
    <row r="50" spans="1:8" ht="12.75" customHeight="1">
      <c r="A50" s="59"/>
      <c r="B50" s="94"/>
      <c r="C50" s="91"/>
      <c r="D50" s="188"/>
      <c r="E50" s="66"/>
      <c r="F50" s="60"/>
      <c r="G50" s="69"/>
      <c r="H50" s="69"/>
    </row>
  </sheetData>
  <sheetProtection formatCells="0" formatColumns="0" formatRows="0" insertColumns="0" insertRows="0" deleteColumns="0" deleteRows="0" sort="0" autoFilter="0" pivotTables="0"/>
  <mergeCells count="25">
    <mergeCell ref="A1:H1"/>
    <mergeCell ref="G19:G20"/>
    <mergeCell ref="A2:H2"/>
    <mergeCell ref="F11:F12"/>
    <mergeCell ref="D9:D10"/>
    <mergeCell ref="D5:D6"/>
    <mergeCell ref="D17:D18"/>
    <mergeCell ref="D13:D14"/>
    <mergeCell ref="E7:E8"/>
    <mergeCell ref="E15:E16"/>
    <mergeCell ref="D21:D22"/>
    <mergeCell ref="E23:E24"/>
    <mergeCell ref="D25:D26"/>
    <mergeCell ref="F27:F28"/>
    <mergeCell ref="D29:D30"/>
    <mergeCell ref="E31:E32"/>
    <mergeCell ref="D45:D46"/>
    <mergeCell ref="E47:E48"/>
    <mergeCell ref="D49:D50"/>
    <mergeCell ref="D33:D34"/>
    <mergeCell ref="G35:G36"/>
    <mergeCell ref="D37:D38"/>
    <mergeCell ref="E39:E40"/>
    <mergeCell ref="D41:D42"/>
    <mergeCell ref="F43:F44"/>
  </mergeCells>
  <conditionalFormatting sqref="G11">
    <cfRule type="expression" priority="73" dxfId="55" stopIfTrue="1">
      <formula>$F$11=63</formula>
    </cfRule>
    <cfRule type="expression" priority="74" dxfId="55" stopIfTrue="1">
      <formula>$F$11=95</formula>
    </cfRule>
  </conditionalFormatting>
  <conditionalFormatting sqref="B20 B22 B24 B26 B28 B30 B32 B34 B36 B38 B40 B42 B44 B46 B48 B50">
    <cfRule type="expression" priority="52" dxfId="20" stopIfTrue="1">
      <formula>'DKY_II.st.'!#REF!=65</formula>
    </cfRule>
  </conditionalFormatting>
  <conditionalFormatting sqref="H35 H19 D21:D22 D25:D26 D29:D30 D33:D34 D37:D38 D41:D42 D45:D46 D49:D50">
    <cfRule type="expression" priority="50" dxfId="58" stopIfTrue="1">
      <formula>'DKY_II.st.'!#REF!=65</formula>
    </cfRule>
  </conditionalFormatting>
  <conditionalFormatting sqref="G27">
    <cfRule type="expression" priority="47" dxfId="63" stopIfTrue="1">
      <formula>'DKY_II.st.'!#REF!=65</formula>
    </cfRule>
  </conditionalFormatting>
  <conditionalFormatting sqref="G12:G18">
    <cfRule type="expression" priority="75" dxfId="59" stopIfTrue="1">
      <formula>'DKY_II.st.'!#REF!=9</formula>
    </cfRule>
  </conditionalFormatting>
  <printOptions horizontalCentered="1" verticalCentered="1"/>
  <pageMargins left="0" right="0" top="0" bottom="0.3937007874015748" header="0" footer="0"/>
  <pageSetup fitToHeight="0" horizontalDpi="600" verticalDpi="600" orientation="landscape" paperSize="9" r:id="rId2"/>
  <colBreaks count="1" manualBreakCount="1">
    <brk id="8" max="65535" man="1"/>
  </colBreaks>
  <drawing r:id="rId1"/>
</worksheet>
</file>

<file path=xl/worksheets/sheet8.xml><?xml version="1.0" encoding="utf-8"?>
<worksheet xmlns="http://schemas.openxmlformats.org/spreadsheetml/2006/main" xmlns:r="http://schemas.openxmlformats.org/officeDocument/2006/relationships">
  <sheetPr codeName="List5"/>
  <dimension ref="A1:G192"/>
  <sheetViews>
    <sheetView zoomScalePageLayoutView="0" workbookViewId="0" topLeftCell="A125">
      <selection activeCell="C197" sqref="C197"/>
    </sheetView>
  </sheetViews>
  <sheetFormatPr defaultColWidth="9.00390625" defaultRowHeight="12.75"/>
  <cols>
    <col min="1" max="1" width="13.375" style="128" customWidth="1"/>
    <col min="2" max="2" width="4.375" style="107" customWidth="1"/>
    <col min="3" max="3" width="22.375" style="0" customWidth="1"/>
    <col min="4" max="4" width="25.75390625" style="0" customWidth="1"/>
    <col min="5" max="5" width="24.00390625" style="0" customWidth="1"/>
    <col min="6" max="6" width="24.625" style="0" customWidth="1"/>
    <col min="7" max="7" width="9.125" style="125" customWidth="1"/>
  </cols>
  <sheetData>
    <row r="1" spans="1:7" ht="12.75" customHeight="1">
      <c r="A1" s="109" t="s">
        <v>34</v>
      </c>
      <c r="B1" s="109" t="s">
        <v>31</v>
      </c>
      <c r="C1" s="110" t="e">
        <f>IF(AND(#REF!="",#REF!="",#REF!="",#REF!=""),"",IF(OR(#REF!="",#REF!="",#REF!="",#REF!=""),IF(#REF!="","",CONCATENATE(VLOOKUP(#REF!,DKY_seznam!$A$4:$D$267,1)," ",VLOOKUP(#REF!,DKY_seznam!$A$4:$D$267,2))),IF(#REF!="","",CONCATENATE(VLOOKUP(#REF!,DKY_seznam!$A$4:$D$267,1)," ",VLOOKUP(#REF!,DKY_seznam!$A$4:$D$267,2)))))</f>
        <v>#REF!</v>
      </c>
      <c r="D1" s="111" t="e">
        <f>IF(AND(#REF!="",#REF!="",#REF!="",#REF!=""),"",IF(OR(#REF!="",#REF!="",#REF!="",#REF!=""),IF(#REF!="","",VLOOKUP(#REF!,DKY_seznam!$A$4:$D$267,3)),IF(#REF!="","",VLOOKUP(#REF!,DKY_seznam!$A$4:$D$267,3))))</f>
        <v>#REF!</v>
      </c>
      <c r="E1" s="111" t="e">
        <f>IF(AND(#REF!="",#REF!="",#REF!="",#REF!=""),"",IF(OR(#REF!="",#REF!="",#REF!="",#REF!=""),IF(#REF!="","",CONCATENATE(VLOOKUP(#REF!,DKY_seznam!$A$4:$D$267,1)," ",VLOOKUP(#REF!,DKY_seznam!$A$4:$D$267,2))),IF(#REF!="","",CONCATENATE(VLOOKUP(#REF!,DKY_seznam!$A$4:$D$267,1)," ",VLOOKUP(#REF!,DKY_seznam!$A$4:$D$267,2)))))</f>
        <v>#REF!</v>
      </c>
      <c r="F1" s="111" t="e">
        <f>IF(AND(#REF!="",#REF!="",#REF!="",#REF!=""),"",IF(OR(#REF!="",#REF!="",#REF!="",#REF!=""),IF(#REF!="","",VLOOKUP(#REF!,DKY_seznam!$A$4:$D$267,3)),IF(#REF!="","",VLOOKUP(#REF!,DKY_seznam!$A$4:$D$267,3))))</f>
        <v>#REF!</v>
      </c>
      <c r="G1" s="262">
        <v>1</v>
      </c>
    </row>
    <row r="2" spans="1:7" ht="12.75" customHeight="1">
      <c r="A2" s="109" t="s">
        <v>34</v>
      </c>
      <c r="B2" s="109" t="s">
        <v>31</v>
      </c>
      <c r="C2" s="110" t="e">
        <f>IF(AND(#REF!="",#REF!="",#REF!="",#REF!=""),"",IF(OR(#REF!="",#REF!="",#REF!="",#REF!=""),"",IF(#REF!="","",CONCATENATE(VLOOKUP(#REF!,DKY_seznam!$A$4:$D$267,1)," ",VLOOKUP(#REF!,DKY_seznam!$A$4:$D$267,2)))))</f>
        <v>#REF!</v>
      </c>
      <c r="D2" s="111" t="e">
        <f>IF(AND(#REF!="",#REF!="",#REF!="",#REF!=""),"",IF(OR(#REF!="",#REF!="",#REF!="",#REF!=""),"",IF(#REF!="","",VLOOKUP(#REF!,DKY_seznam!$A$4:$D$267,3))))</f>
        <v>#REF!</v>
      </c>
      <c r="E2" s="111" t="e">
        <f>IF(AND(#REF!="",#REF!="",#REF!="",#REF!=""),"",IF(OR(#REF!="",#REF!="",#REF!="",#REF!=""),"",IF(#REF!="","",CONCATENATE(VLOOKUP(#REF!,DKY_seznam!$A$4:$D$267,1)," ",VLOOKUP(#REF!,DKY_seznam!$A$4:$D$267,2)))))</f>
        <v>#REF!</v>
      </c>
      <c r="F2" s="111" t="e">
        <f>IF(AND(#REF!="",#REF!="",#REF!="",#REF!=""),"",IF(OR(#REF!="",#REF!="",#REF!="",#REF!=""),"",IF(#REF!="","",VLOOKUP(#REF!,DKY_seznam!$A$4:$D$267,3))))</f>
        <v>#REF!</v>
      </c>
      <c r="G2" s="262"/>
    </row>
    <row r="3" spans="1:7" ht="12.75" customHeight="1">
      <c r="A3" s="126" t="s">
        <v>35</v>
      </c>
      <c r="B3" s="112" t="s">
        <v>31</v>
      </c>
      <c r="C3" s="132" t="e">
        <f>IF(AND(#REF!="",#REF!="",#REF!="",#REF!=""),"",IF(OR(#REF!="",#REF!="",#REF!="",#REF!=""),IF(#REF!="","",CONCATENATE(VLOOKUP(#REF!,DKY_seznam!$A$4:$D$267,1)," ",VLOOKUP(#REF!,DKY_seznam!$A$4:$D$267,2))),IF(#REF!="","",CONCATENATE(VLOOKUP(#REF!,DKY_seznam!$A$4:$D$267,1)," ",VLOOKUP(#REF!,DKY_seznam!$A$4:$D$267,2)))))</f>
        <v>#REF!</v>
      </c>
      <c r="D3" s="127" t="e">
        <f>IF(AND(#REF!="",#REF!="",#REF!="",#REF!=""),"",IF(OR(#REF!="",#REF!="",#REF!="",#REF!=""),IF(#REF!="","",VLOOKUP(#REF!,DKY_seznam!$A$4:$D$267,3)),IF(#REF!="","",VLOOKUP(#REF!,DKY_seznam!$A$4:$D$267,3))))</f>
        <v>#REF!</v>
      </c>
      <c r="E3" s="127" t="e">
        <f>IF(AND(#REF!="",#REF!="",#REF!="",#REF!=""),"",IF(OR(#REF!="",#REF!="",#REF!="",#REF!=""),IF(#REF!="","",CONCATENATE(VLOOKUP(#REF!,DKY_seznam!$A$4:$D$267,1)," ",VLOOKUP(#REF!,DKY_seznam!$A$4:$D$267,2))),IF(#REF!="","",CONCATENATE(VLOOKUP(#REF!,DKY_seznam!$A$4:$D$267,1)," ",VLOOKUP(#REF!,DKY_seznam!$A$4:$D$267,2)))))</f>
        <v>#REF!</v>
      </c>
      <c r="F3" s="127" t="e">
        <f>IF(AND(#REF!="",#REF!="",#REF!="",#REF!=""),"",IF(OR(#REF!="",#REF!="",#REF!="",#REF!=""),IF(#REF!="","",VLOOKUP(#REF!,DKY_seznam!$A$4:$D$267,3)),IF(#REF!="","",VLOOKUP(#REF!,DKY_seznam!$A$4:$D$267,3))))</f>
        <v>#REF!</v>
      </c>
      <c r="G3" s="263">
        <v>2</v>
      </c>
    </row>
    <row r="4" spans="1:7" ht="12.75" customHeight="1">
      <c r="A4" s="126" t="s">
        <v>35</v>
      </c>
      <c r="B4" s="112" t="s">
        <v>31</v>
      </c>
      <c r="C4" s="132" t="e">
        <f>IF(AND(#REF!="",#REF!="",#REF!="",#REF!=""),"",IF(OR(#REF!="",#REF!="",#REF!="",#REF!=""),"",IF(#REF!="","",CONCATENATE(VLOOKUP(#REF!,DKY_seznam!$A$4:$D$267,1)," ",VLOOKUP(#REF!,DKY_seznam!$A$4:$D$267,2)))))</f>
        <v>#REF!</v>
      </c>
      <c r="D4" s="127" t="e">
        <f>IF(AND(#REF!="",#REF!="",#REF!="",#REF!=""),"",IF(OR(#REF!="",#REF!="",#REF!="",#REF!=""),"",IF(#REF!="","",VLOOKUP(#REF!,DKY_seznam!$A$4:$D$267,3))))</f>
        <v>#REF!</v>
      </c>
      <c r="E4" s="127" t="e">
        <f>IF(AND(#REF!="",#REF!="",#REF!="",#REF!=""),"",IF(OR(#REF!="",#REF!="",#REF!="",#REF!=""),"",IF(#REF!="","",CONCATENATE(VLOOKUP(#REF!,DKY_seznam!$A$4:$D$267,1)," ",VLOOKUP(#REF!,DKY_seznam!$A$4:$D$267,2)))))</f>
        <v>#REF!</v>
      </c>
      <c r="F4" s="127" t="e">
        <f>IF(AND(#REF!="",#REF!="",#REF!="",#REF!=""),"",IF(OR(#REF!="",#REF!="",#REF!="",#REF!=""),"",IF(#REF!="","",VLOOKUP(#REF!,DKY_seznam!$A$4:$D$267,3))))</f>
        <v>#REF!</v>
      </c>
      <c r="G4" s="263"/>
    </row>
    <row r="5" spans="1:7" ht="12.75" customHeight="1">
      <c r="A5" s="109" t="s">
        <v>36</v>
      </c>
      <c r="B5" s="109" t="s">
        <v>31</v>
      </c>
      <c r="C5" s="110" t="e">
        <f>IF(AND(#REF!="",#REF!="",#REF!="",#REF!=""),"",IF(OR(#REF!="",#REF!="",#REF!="",#REF!=""),IF(#REF!="","",CONCATENATE(VLOOKUP(#REF!,DKY_seznam!$A$4:$D$267,1)," ",VLOOKUP(#REF!,DKY_seznam!$A$4:$D$267,2))),IF(#REF!="","",CONCATENATE(VLOOKUP(#REF!,DKY_seznam!$A$4:$D$267,1)," ",VLOOKUP(#REF!,DKY_seznam!$A$4:$D$267,2)))))</f>
        <v>#REF!</v>
      </c>
      <c r="D5" s="111" t="e">
        <f>IF(AND(#REF!="",#REF!="",#REF!="",#REF!=""),"",IF(OR(#REF!="",#REF!="",#REF!="",#REF!=""),IF(#REF!="","",VLOOKUP(#REF!,DKY_seznam!$A$4:$D$267,3)),IF(#REF!="","",VLOOKUP(#REF!,DKY_seznam!$A$4:$D$267,3))))</f>
        <v>#REF!</v>
      </c>
      <c r="E5" s="111" t="e">
        <f>IF(AND(#REF!="",#REF!="",#REF!="",#REF!=""),"",IF(OR(#REF!="",#REF!="",#REF!="",#REF!=""),IF(#REF!="","",CONCATENATE(VLOOKUP(#REF!,DKY_seznam!$A$4:$D$267,1)," ",VLOOKUP(#REF!,DKY_seznam!$A$4:$D$267,2))),IF(#REF!="","",CONCATENATE(VLOOKUP(#REF!,DKY_seznam!$A$4:$D$267,1)," ",VLOOKUP(#REF!,DKY_seznam!$A$4:$D$267,2)))))</f>
        <v>#REF!</v>
      </c>
      <c r="F5" s="111" t="e">
        <f>IF(AND(#REF!="",#REF!="",#REF!="",#REF!=""),"",IF(OR(#REF!="",#REF!="",#REF!="",#REF!=""),IF(#REF!="","",VLOOKUP(#REF!,DKY_seznam!$A$4:$D$267,3)),IF(#REF!="","",VLOOKUP(#REF!,DKY_seznam!$A$4:$D$267,3))))</f>
        <v>#REF!</v>
      </c>
      <c r="G5" s="262">
        <v>3</v>
      </c>
    </row>
    <row r="6" spans="1:7" ht="12.75" customHeight="1">
      <c r="A6" s="109" t="s">
        <v>36</v>
      </c>
      <c r="B6" s="109" t="s">
        <v>31</v>
      </c>
      <c r="C6" s="110" t="e">
        <f>IF(AND(#REF!="",#REF!="",#REF!="",#REF!=""),"",IF(OR(#REF!="",#REF!="",#REF!="",#REF!=""),"",IF(#REF!="","",CONCATENATE(VLOOKUP(#REF!,DKY_seznam!$A$4:$D$267,1)," ",VLOOKUP(#REF!,DKY_seznam!$A$4:$D$267,2)))))</f>
        <v>#REF!</v>
      </c>
      <c r="D6" s="111" t="e">
        <f>IF(AND(#REF!="",#REF!="",#REF!="",#REF!=""),"",IF(OR(#REF!="",#REF!="",#REF!="",#REF!=""),"",IF(#REF!="","",VLOOKUP(#REF!,DKY_seznam!$A$4:$D$267,3))))</f>
        <v>#REF!</v>
      </c>
      <c r="E6" s="111" t="e">
        <f>IF(AND(#REF!="",#REF!="",#REF!="",#REF!=""),"",IF(OR(#REF!="",#REF!="",#REF!="",#REF!=""),"",IF(#REF!="","",CONCATENATE(VLOOKUP(#REF!,DKY_seznam!$A$4:$D$267,1)," ",VLOOKUP(#REF!,DKY_seznam!$A$4:$D$267,2)))))</f>
        <v>#REF!</v>
      </c>
      <c r="F6" s="111" t="e">
        <f>IF(AND(#REF!="",#REF!="",#REF!="",#REF!=""),"",IF(OR(#REF!="",#REF!="",#REF!="",#REF!=""),"",IF(#REF!="","",VLOOKUP(#REF!,DKY_seznam!$A$4:$D$267,3))))</f>
        <v>#REF!</v>
      </c>
      <c r="G6" s="262"/>
    </row>
    <row r="7" spans="1:7" ht="12.75" customHeight="1">
      <c r="A7" s="126" t="s">
        <v>37</v>
      </c>
      <c r="B7" s="112" t="s">
        <v>31</v>
      </c>
      <c r="C7" s="132" t="e">
        <f>IF(AND(#REF!="",#REF!="",#REF!="",#REF!=""),"",IF(OR(#REF!="",#REF!="",#REF!="",#REF!=""),IF(#REF!="","",CONCATENATE(VLOOKUP(#REF!,DKY_seznam!$A$4:$D$267,1)," ",VLOOKUP(#REF!,DKY_seznam!$A$4:$D$267,2))),IF(#REF!="","",CONCATENATE(VLOOKUP(#REF!,DKY_seznam!$A$4:$D$267,1)," ",VLOOKUP(#REF!,DKY_seznam!$A$4:$D$267,2)))))</f>
        <v>#REF!</v>
      </c>
      <c r="D7" s="127" t="e">
        <f>IF(AND(#REF!="",#REF!="",#REF!="",#REF!=""),"",IF(OR(#REF!="",#REF!="",#REF!="",#REF!=""),IF(#REF!="","",VLOOKUP(#REF!,DKY_seznam!$A$4:$D$267,3)),IF(#REF!="","",VLOOKUP(#REF!,DKY_seznam!$A$4:$D$267,3))))</f>
        <v>#REF!</v>
      </c>
      <c r="E7" s="127" t="e">
        <f>IF(AND(#REF!="",#REF!="",#REF!="",#REF!=""),"",IF(OR(#REF!="",#REF!="",#REF!="",#REF!=""),IF(#REF!="","",CONCATENATE(VLOOKUP(#REF!,DKY_seznam!$A$4:$D$267,1)," ",VLOOKUP(#REF!,DKY_seznam!$A$4:$D$267,2))),IF(#REF!="","",CONCATENATE(VLOOKUP(#REF!,DKY_seznam!$A$4:$D$267,1)," ",VLOOKUP(#REF!,DKY_seznam!$A$4:$D$267,2)))))</f>
        <v>#REF!</v>
      </c>
      <c r="F7" s="127" t="e">
        <f>IF(AND(#REF!="",#REF!="",#REF!="",#REF!=""),"",IF(OR(#REF!="",#REF!="",#REF!="",#REF!=""),IF(#REF!="","",VLOOKUP(#REF!,DKY_seznam!$A$4:$D$267,3)),IF(#REF!="","",VLOOKUP(#REF!,DKY_seznam!$A$4:$D$267,3))))</f>
        <v>#REF!</v>
      </c>
      <c r="G7" s="263">
        <v>4</v>
      </c>
    </row>
    <row r="8" spans="1:7" ht="12.75" customHeight="1">
      <c r="A8" s="126" t="s">
        <v>37</v>
      </c>
      <c r="B8" s="112" t="s">
        <v>31</v>
      </c>
      <c r="C8" s="132" t="e">
        <f>IF(AND(#REF!="",#REF!="",#REF!="",#REF!=""),"",IF(OR(#REF!="",#REF!="",#REF!="",#REF!=""),"",IF(#REF!="","",CONCATENATE(VLOOKUP(#REF!,DKY_seznam!$A$4:$D$267,1)," ",VLOOKUP(#REF!,DKY_seznam!$A$4:$D$267,2)))))</f>
        <v>#REF!</v>
      </c>
      <c r="D8" s="127" t="e">
        <f>IF(AND(#REF!="",#REF!="",#REF!="",#REF!=""),"",IF(OR(#REF!="",#REF!="",#REF!="",#REF!=""),"",IF(#REF!="","",VLOOKUP(#REF!,DKY_seznam!$A$4:$D$267,3))))</f>
        <v>#REF!</v>
      </c>
      <c r="E8" s="127" t="e">
        <f>IF(AND(#REF!="",#REF!="",#REF!="",#REF!=""),"",IF(OR(#REF!="",#REF!="",#REF!="",#REF!=""),"",IF(#REF!="","",CONCATENATE(VLOOKUP(#REF!,DKY_seznam!$A$4:$D$267,1)," ",VLOOKUP(#REF!,DKY_seznam!$A$4:$D$267,2)))))</f>
        <v>#REF!</v>
      </c>
      <c r="F8" s="127" t="e">
        <f>IF(AND(#REF!="",#REF!="",#REF!="",#REF!=""),"",IF(OR(#REF!="",#REF!="",#REF!="",#REF!=""),"",IF(#REF!="","",VLOOKUP(#REF!,DKY_seznam!$A$4:$D$267,3))))</f>
        <v>#REF!</v>
      </c>
      <c r="G8" s="263"/>
    </row>
    <row r="9" spans="1:7" ht="12.75" customHeight="1">
      <c r="A9" s="109" t="s">
        <v>38</v>
      </c>
      <c r="B9" s="109" t="s">
        <v>31</v>
      </c>
      <c r="C9" s="110" t="e">
        <f>IF(AND(#REF!="",#REF!="",#REF!="",#REF!=""),"",IF(OR(#REF!="",#REF!="",#REF!="",#REF!=""),IF(#REF!="","",CONCATENATE(VLOOKUP(#REF!,DKY_seznam!$A$4:$D$267,1)," ",VLOOKUP(#REF!,DKY_seznam!$A$4:$D$267,2))),IF(#REF!="","",CONCATENATE(VLOOKUP(#REF!,DKY_seznam!$A$4:$D$267,1)," ",VLOOKUP(#REF!,DKY_seznam!$A$4:$D$267,2)))))</f>
        <v>#REF!</v>
      </c>
      <c r="D9" s="111" t="e">
        <f>IF(AND(#REF!="",#REF!="",#REF!="",#REF!=""),"",IF(OR(#REF!="",#REF!="",#REF!="",#REF!=""),IF(#REF!="","",VLOOKUP(#REF!,DKY_seznam!$A$4:$D$267,3)),IF(#REF!="","",VLOOKUP(#REF!,DKY_seznam!$A$4:$D$267,3))))</f>
        <v>#REF!</v>
      </c>
      <c r="E9" s="111" t="e">
        <f>IF(AND(#REF!="",#REF!="",#REF!="",#REF!=""),"",IF(OR(#REF!="",#REF!="",#REF!="",#REF!=""),IF(#REF!="","",CONCATENATE(VLOOKUP(#REF!,DKY_seznam!$A$4:$D$267,1)," ",VLOOKUP(#REF!,DKY_seznam!$A$4:$D$267,2))),IF(#REF!="","",CONCATENATE(VLOOKUP(#REF!,DKY_seznam!$A$4:$D$267,1)," ",VLOOKUP(#REF!,DKY_seznam!$A$4:$D$267,2)))))</f>
        <v>#REF!</v>
      </c>
      <c r="F9" s="111" t="e">
        <f>IF(AND(#REF!="",#REF!="",#REF!="",#REF!=""),"",IF(OR(#REF!="",#REF!="",#REF!="",#REF!=""),IF(#REF!="","",VLOOKUP(#REF!,DKY_seznam!$A$4:$D$267,3)),IF(#REF!="","",VLOOKUP(#REF!,DKY_seznam!$A$4:$D$267,3))))</f>
        <v>#REF!</v>
      </c>
      <c r="G9" s="262">
        <v>5</v>
      </c>
    </row>
    <row r="10" spans="1:7" ht="12.75" customHeight="1">
      <c r="A10" s="109" t="s">
        <v>38</v>
      </c>
      <c r="B10" s="109" t="s">
        <v>31</v>
      </c>
      <c r="C10" s="110" t="e">
        <f>IF(AND(#REF!="",#REF!="",#REF!="",#REF!=""),"",IF(OR(#REF!="",#REF!="",#REF!="",#REF!=""),"",IF(#REF!="","",CONCATENATE(VLOOKUP(#REF!,DKY_seznam!$A$4:$D$267,1)," ",VLOOKUP(#REF!,DKY_seznam!$A$4:$D$267,2)))))</f>
        <v>#REF!</v>
      </c>
      <c r="D10" s="111" t="e">
        <f>IF(AND(#REF!="",#REF!="",#REF!="",#REF!=""),"",IF(OR(#REF!="",#REF!="",#REF!="",#REF!=""),"",IF(#REF!="","",VLOOKUP(#REF!,DKY_seznam!$A$4:$D$267,3))))</f>
        <v>#REF!</v>
      </c>
      <c r="E10" s="111" t="e">
        <f>IF(AND(#REF!="",#REF!="",#REF!="",#REF!=""),"",IF(OR(#REF!="",#REF!="",#REF!="",#REF!=""),"",IF(#REF!="","",CONCATENATE(VLOOKUP(#REF!,DKY_seznam!$A$4:$D$267,1)," ",VLOOKUP(#REF!,DKY_seznam!$A$4:$D$267,2)))))</f>
        <v>#REF!</v>
      </c>
      <c r="F10" s="111" t="e">
        <f>IF(AND(#REF!="",#REF!="",#REF!="",#REF!=""),"",IF(OR(#REF!="",#REF!="",#REF!="",#REF!=""),"",IF(#REF!="","",VLOOKUP(#REF!,DKY_seznam!$A$4:$D$267,3))))</f>
        <v>#REF!</v>
      </c>
      <c r="G10" s="262"/>
    </row>
    <row r="11" spans="1:7" ht="12.75" customHeight="1">
      <c r="A11" s="126" t="s">
        <v>39</v>
      </c>
      <c r="B11" s="112" t="s">
        <v>31</v>
      </c>
      <c r="C11" s="132" t="e">
        <f>IF(AND(#REF!="",#REF!="",#REF!="",#REF!=""),"",IF(OR(#REF!="",#REF!="",#REF!="",#REF!=""),IF(#REF!="","",CONCATENATE(VLOOKUP(#REF!,DKY_seznam!$A$4:$D$267,1)," ",VLOOKUP(#REF!,DKY_seznam!$A$4:$D$267,2))),IF(#REF!="","",CONCATENATE(VLOOKUP(#REF!,DKY_seznam!$A$4:$D$267,1)," ",VLOOKUP(#REF!,DKY_seznam!$A$4:$D$267,2)))))</f>
        <v>#REF!</v>
      </c>
      <c r="D11" s="127" t="e">
        <f>IF(AND(#REF!="",#REF!="",#REF!="",#REF!=""),"",IF(OR(#REF!="",#REF!="",#REF!="",#REF!=""),IF(#REF!="","",VLOOKUP(#REF!,DKY_seznam!$A$4:$D$267,3)),IF(#REF!="","",VLOOKUP(#REF!,DKY_seznam!$A$4:$D$267,3))))</f>
        <v>#REF!</v>
      </c>
      <c r="E11" s="127" t="e">
        <f>IF(AND(#REF!="",#REF!="",#REF!="",#REF!=""),"",IF(OR(#REF!="",#REF!="",#REF!="",#REF!=""),IF(#REF!="","",CONCATENATE(VLOOKUP(#REF!,DKY_seznam!$A$4:$D$267,1)," ",VLOOKUP(#REF!,DKY_seznam!$A$4:$D$267,2))),IF(#REF!="","",CONCATENATE(VLOOKUP(#REF!,DKY_seznam!$A$4:$D$267,1)," ",VLOOKUP(#REF!,DKY_seznam!$A$4:$D$267,2)))))</f>
        <v>#REF!</v>
      </c>
      <c r="F11" s="127" t="e">
        <f>IF(AND(#REF!="",#REF!="",#REF!="",#REF!=""),"",IF(OR(#REF!="",#REF!="",#REF!="",#REF!=""),IF(#REF!="","",VLOOKUP(#REF!,DKY_seznam!$A$4:$D$267,3)),IF(#REF!="","",VLOOKUP(#REF!,DKY_seznam!$A$4:$D$267,3))))</f>
        <v>#REF!</v>
      </c>
      <c r="G11" s="263">
        <v>6</v>
      </c>
    </row>
    <row r="12" spans="1:7" ht="12.75" customHeight="1">
      <c r="A12" s="126" t="s">
        <v>39</v>
      </c>
      <c r="B12" s="112" t="s">
        <v>31</v>
      </c>
      <c r="C12" s="132" t="e">
        <f>IF(AND(#REF!="",#REF!="",#REF!="",#REF!=""),"",IF(OR(#REF!="",#REF!="",#REF!="",#REF!=""),"",IF(#REF!="","",CONCATENATE(VLOOKUP(#REF!,DKY_seznam!$A$4:$D$267,1)," ",VLOOKUP(#REF!,DKY_seznam!$A$4:$D$267,2)))))</f>
        <v>#REF!</v>
      </c>
      <c r="D12" s="127" t="e">
        <f>IF(AND(#REF!="",#REF!="",#REF!="",#REF!=""),"",IF(OR(#REF!="",#REF!="",#REF!="",#REF!=""),"",IF(#REF!="","",VLOOKUP(#REF!,DKY_seznam!$A$4:$D$267,3))))</f>
        <v>#REF!</v>
      </c>
      <c r="E12" s="127" t="e">
        <f>IF(AND(#REF!="",#REF!="",#REF!="",#REF!=""),"",IF(OR(#REF!="",#REF!="",#REF!="",#REF!=""),"",IF(#REF!="","",CONCATENATE(VLOOKUP(#REF!,DKY_seznam!$A$4:$D$267,1)," ",VLOOKUP(#REF!,DKY_seznam!$A$4:$D$267,2)))))</f>
        <v>#REF!</v>
      </c>
      <c r="F12" s="127" t="e">
        <f>IF(AND(#REF!="",#REF!="",#REF!="",#REF!=""),"",IF(OR(#REF!="",#REF!="",#REF!="",#REF!=""),"",IF(#REF!="","",VLOOKUP(#REF!,DKY_seznam!$A$4:$D$267,3))))</f>
        <v>#REF!</v>
      </c>
      <c r="G12" s="263"/>
    </row>
    <row r="13" spans="1:7" ht="12.75" customHeight="1">
      <c r="A13" s="109" t="s">
        <v>40</v>
      </c>
      <c r="B13" s="109" t="s">
        <v>31</v>
      </c>
      <c r="C13" s="110" t="e">
        <f>IF(AND(#REF!="",#REF!="",#REF!="",#REF!=""),"",IF(OR(#REF!="",#REF!="",#REF!="",#REF!=""),IF(#REF!="","",CONCATENATE(VLOOKUP(#REF!,DKY_seznam!$A$4:$D$267,1)," ",VLOOKUP(#REF!,DKY_seznam!$A$4:$D$267,2))),IF(#REF!="","",CONCATENATE(VLOOKUP(#REF!,DKY_seznam!$A$4:$D$267,1)," ",VLOOKUP(#REF!,DKY_seznam!$A$4:$D$267,2)))))</f>
        <v>#REF!</v>
      </c>
      <c r="D13" s="111" t="e">
        <f>IF(AND(#REF!="",#REF!="",#REF!="",#REF!=""),"",IF(OR(#REF!="",#REF!="",#REF!="",#REF!=""),IF(#REF!="","",VLOOKUP(#REF!,DKY_seznam!$A$4:$D$267,3)),IF(#REF!="","",VLOOKUP(#REF!,DKY_seznam!$A$4:$D$267,3))))</f>
        <v>#REF!</v>
      </c>
      <c r="E13" s="111" t="e">
        <f>IF(AND(#REF!="",#REF!="",#REF!="",#REF!=""),"",IF(OR(#REF!="",#REF!="",#REF!="",#REF!=""),IF(#REF!="","",CONCATENATE(VLOOKUP(#REF!,DKY_seznam!$A$4:$D$267,1)," ",VLOOKUP(#REF!,DKY_seznam!$A$4:$D$267,2))),IF(#REF!="","",CONCATENATE(VLOOKUP(#REF!,DKY_seznam!$A$4:$D$267,1)," ",VLOOKUP(#REF!,DKY_seznam!$A$4:$D$267,2)))))</f>
        <v>#REF!</v>
      </c>
      <c r="F13" s="111" t="e">
        <f>IF(AND(#REF!="",#REF!="",#REF!="",#REF!=""),"",IF(OR(#REF!="",#REF!="",#REF!="",#REF!=""),IF(#REF!="","",VLOOKUP(#REF!,DKY_seznam!$A$4:$D$267,3)),IF(#REF!="","",VLOOKUP(#REF!,DKY_seznam!$A$4:$D$267,3))))</f>
        <v>#REF!</v>
      </c>
      <c r="G13" s="262">
        <v>7</v>
      </c>
    </row>
    <row r="14" spans="1:7" ht="12.75" customHeight="1">
      <c r="A14" s="109" t="s">
        <v>40</v>
      </c>
      <c r="B14" s="109" t="s">
        <v>31</v>
      </c>
      <c r="C14" s="110" t="e">
        <f>IF(AND(#REF!="",#REF!="",#REF!="",#REF!=""),"",IF(OR(#REF!="",#REF!="",#REF!="",#REF!=""),"",IF(#REF!="","",CONCATENATE(VLOOKUP(#REF!,DKY_seznam!$A$4:$D$267,1)," ",VLOOKUP(#REF!,DKY_seznam!$A$4:$D$267,2)))))</f>
        <v>#REF!</v>
      </c>
      <c r="D14" s="111" t="e">
        <f>IF(AND(#REF!="",#REF!="",#REF!="",#REF!=""),"",IF(OR(#REF!="",#REF!="",#REF!="",#REF!=""),"",IF(#REF!="","",VLOOKUP(#REF!,DKY_seznam!$A$4:$D$267,3))))</f>
        <v>#REF!</v>
      </c>
      <c r="E14" s="111" t="e">
        <f>IF(AND(#REF!="",#REF!="",#REF!="",#REF!=""),"",IF(OR(#REF!="",#REF!="",#REF!="",#REF!=""),"",IF(#REF!="","",CONCATENATE(VLOOKUP(#REF!,DKY_seznam!$A$4:$D$267,1)," ",VLOOKUP(#REF!,DKY_seznam!$A$4:$D$267,2)))))</f>
        <v>#REF!</v>
      </c>
      <c r="F14" s="111" t="e">
        <f>IF(AND(#REF!="",#REF!="",#REF!="",#REF!=""),"",IF(OR(#REF!="",#REF!="",#REF!="",#REF!=""),"",IF(#REF!="","",VLOOKUP(#REF!,DKY_seznam!$A$4:$D$267,3))))</f>
        <v>#REF!</v>
      </c>
      <c r="G14" s="262"/>
    </row>
    <row r="15" spans="1:7" ht="12.75" customHeight="1">
      <c r="A15" s="126" t="s">
        <v>41</v>
      </c>
      <c r="B15" s="112" t="s">
        <v>31</v>
      </c>
      <c r="C15" s="132" t="e">
        <f>IF(AND(#REF!="",#REF!="",#REF!="",#REF!=""),"",IF(OR(#REF!="",#REF!="",#REF!="",#REF!=""),IF(#REF!="","",CONCATENATE(VLOOKUP(#REF!,DKY_seznam!$A$4:$D$267,1)," ",VLOOKUP(#REF!,DKY_seznam!$A$4:$D$267,2))),IF(#REF!="","",CONCATENATE(VLOOKUP(#REF!,DKY_seznam!$A$4:$D$267,1)," ",VLOOKUP(#REF!,DKY_seznam!$A$4:$D$267,2)))))</f>
        <v>#REF!</v>
      </c>
      <c r="D15" s="127" t="e">
        <f>IF(AND(#REF!="",#REF!="",#REF!="",#REF!=""),"",IF(OR(#REF!="",#REF!="",#REF!="",#REF!=""),IF(#REF!="","",VLOOKUP(#REF!,DKY_seznam!$A$4:$D$267,3)),IF(#REF!="","",VLOOKUP(#REF!,DKY_seznam!$A$4:$D$267,3))))</f>
        <v>#REF!</v>
      </c>
      <c r="E15" s="127" t="e">
        <f>IF(AND(#REF!="",#REF!="",#REF!="",#REF!=""),"",IF(OR(#REF!="",#REF!="",#REF!="",#REF!=""),IF(#REF!="","",CONCATENATE(VLOOKUP(#REF!,DKY_seznam!$A$4:$D$267,1)," ",VLOOKUP(#REF!,DKY_seznam!$A$4:$D$267,2))),IF(#REF!="","",CONCATENATE(VLOOKUP(#REF!,DKY_seznam!$A$4:$D$267,1)," ",VLOOKUP(#REF!,DKY_seznam!$A$4:$D$267,2)))))</f>
        <v>#REF!</v>
      </c>
      <c r="F15" s="127" t="e">
        <f>IF(AND(#REF!="",#REF!="",#REF!="",#REF!=""),"",IF(OR(#REF!="",#REF!="",#REF!="",#REF!=""),IF(#REF!="","",VLOOKUP(#REF!,DKY_seznam!$A$4:$D$267,3)),IF(#REF!="","",VLOOKUP(#REF!,DKY_seznam!$A$4:$D$267,3))))</f>
        <v>#REF!</v>
      </c>
      <c r="G15" s="263">
        <v>8</v>
      </c>
    </row>
    <row r="16" spans="1:7" ht="12.75" customHeight="1">
      <c r="A16" s="126" t="s">
        <v>41</v>
      </c>
      <c r="B16" s="112" t="s">
        <v>31</v>
      </c>
      <c r="C16" s="132" t="e">
        <f>IF(AND(#REF!="",#REF!="",#REF!="",#REF!=""),"",IF(OR(#REF!="",#REF!="",#REF!="",#REF!=""),"",IF(#REF!="","",CONCATENATE(VLOOKUP(#REF!,DKY_seznam!$A$4:$D$267,1)," ",VLOOKUP(#REF!,DKY_seznam!$A$4:$D$267,2)))))</f>
        <v>#REF!</v>
      </c>
      <c r="D16" s="127" t="e">
        <f>IF(AND(#REF!="",#REF!="",#REF!="",#REF!=""),"",IF(OR(#REF!="",#REF!="",#REF!="",#REF!=""),"",IF(#REF!="","",VLOOKUP(#REF!,DKY_seznam!$A$4:$D$267,3))))</f>
        <v>#REF!</v>
      </c>
      <c r="E16" s="127" t="e">
        <f>IF(AND(#REF!="",#REF!="",#REF!="",#REF!=""),"",IF(OR(#REF!="",#REF!="",#REF!="",#REF!=""),"",IF(#REF!="","",CONCATENATE(VLOOKUP(#REF!,DKY_seznam!$A$4:$D$267,1)," ",VLOOKUP(#REF!,DKY_seznam!$A$4:$D$267,2)))))</f>
        <v>#REF!</v>
      </c>
      <c r="F16" s="127" t="e">
        <f>IF(AND(#REF!="",#REF!="",#REF!="",#REF!=""),"",IF(OR(#REF!="",#REF!="",#REF!="",#REF!=""),"",IF(#REF!="","",VLOOKUP(#REF!,DKY_seznam!$A$4:$D$267,3))))</f>
        <v>#REF!</v>
      </c>
      <c r="G16" s="263"/>
    </row>
    <row r="17" spans="1:7" ht="12.75" customHeight="1">
      <c r="A17" s="109" t="s">
        <v>42</v>
      </c>
      <c r="B17" s="109" t="s">
        <v>31</v>
      </c>
      <c r="C17" s="110" t="e">
        <f>IF(AND(#REF!="",#REF!="",#REF!="",#REF!=""),"",IF(OR(#REF!="",#REF!="",#REF!="",#REF!=""),IF(#REF!="","",CONCATENATE(VLOOKUP(#REF!,DKY_seznam!$A$4:$D$267,1)," ",VLOOKUP(#REF!,DKY_seznam!$A$4:$D$267,2))),IF(#REF!="","",CONCATENATE(VLOOKUP(#REF!,DKY_seznam!$A$4:$D$267,1)," ",VLOOKUP(#REF!,DKY_seznam!$A$4:$D$267,2)))))</f>
        <v>#REF!</v>
      </c>
      <c r="D17" s="111" t="e">
        <f>IF(AND(#REF!="",#REF!="",#REF!="",#REF!=""),"",IF(OR(#REF!="",#REF!="",#REF!="",#REF!=""),IF(#REF!="","",VLOOKUP(#REF!,DKY_seznam!$A$4:$D$267,3)),IF(#REF!="","",VLOOKUP(#REF!,DKY_seznam!$A$4:$D$267,3))))</f>
        <v>#REF!</v>
      </c>
      <c r="E17" s="111" t="e">
        <f>IF(AND(#REF!="",#REF!="",#REF!="",#REF!=""),"",IF(OR(#REF!="",#REF!="",#REF!="",#REF!=""),IF(#REF!="","",CONCATENATE(VLOOKUP(#REF!,DKY_seznam!$A$4:$D$267,1)," ",VLOOKUP(#REF!,DKY_seznam!$A$4:$D$267,2))),IF(#REF!="","",CONCATENATE(VLOOKUP(#REF!,DKY_seznam!$A$4:$D$267,1)," ",VLOOKUP(#REF!,DKY_seznam!$A$4:$D$267,2)))))</f>
        <v>#REF!</v>
      </c>
      <c r="F17" s="111" t="e">
        <f>IF(AND(#REF!="",#REF!="",#REF!="",#REF!=""),"",IF(OR(#REF!="",#REF!="",#REF!="",#REF!=""),IF(#REF!="","",VLOOKUP(#REF!,DKY_seznam!$A$4:$D$267,3)),IF(#REF!="","",VLOOKUP(#REF!,DKY_seznam!$A$4:$D$267,3))))</f>
        <v>#REF!</v>
      </c>
      <c r="G17" s="262">
        <v>9</v>
      </c>
    </row>
    <row r="18" spans="1:7" ht="12.75" customHeight="1">
      <c r="A18" s="109" t="s">
        <v>42</v>
      </c>
      <c r="B18" s="109" t="s">
        <v>31</v>
      </c>
      <c r="C18" s="110" t="e">
        <f>IF(AND(#REF!="",#REF!="",#REF!="",#REF!=""),"",IF(OR(#REF!="",#REF!="",#REF!="",#REF!=""),"",IF(#REF!="","",CONCATENATE(VLOOKUP(#REF!,DKY_seznam!$A$4:$D$267,1)," ",VLOOKUP(#REF!,DKY_seznam!$A$4:$D$267,2)))))</f>
        <v>#REF!</v>
      </c>
      <c r="D18" s="111" t="e">
        <f>IF(AND(#REF!="",#REF!="",#REF!="",#REF!=""),"",IF(OR(#REF!="",#REF!="",#REF!="",#REF!=""),"",IF(#REF!="","",VLOOKUP(#REF!,DKY_seznam!$A$4:$D$267,3))))</f>
        <v>#REF!</v>
      </c>
      <c r="E18" s="111" t="e">
        <f>IF(AND(#REF!="",#REF!="",#REF!="",#REF!=""),"",IF(OR(#REF!="",#REF!="",#REF!="",#REF!=""),"",IF(#REF!="","",CONCATENATE(VLOOKUP(#REF!,DKY_seznam!$A$4:$D$267,1)," ",VLOOKUP(#REF!,DKY_seznam!$A$4:$D$267,2)))))</f>
        <v>#REF!</v>
      </c>
      <c r="F18" s="111" t="e">
        <f>IF(AND(#REF!="",#REF!="",#REF!="",#REF!=""),"",IF(OR(#REF!="",#REF!="",#REF!="",#REF!=""),"",IF(#REF!="","",VLOOKUP(#REF!,DKY_seznam!$A$4:$D$267,3))))</f>
        <v>#REF!</v>
      </c>
      <c r="G18" s="262"/>
    </row>
    <row r="19" spans="1:7" ht="12.75" customHeight="1">
      <c r="A19" s="126" t="s">
        <v>43</v>
      </c>
      <c r="B19" s="112" t="s">
        <v>31</v>
      </c>
      <c r="C19" s="132" t="e">
        <f>IF(AND(#REF!="",#REF!="",#REF!="",#REF!=""),"",IF(OR(#REF!="",#REF!="",#REF!="",#REF!=""),IF(#REF!="","",CONCATENATE(VLOOKUP(#REF!,DKY_seznam!$A$4:$D$267,1)," ",VLOOKUP(#REF!,DKY_seznam!$A$4:$D$267,2))),IF(#REF!="","",CONCATENATE(VLOOKUP(#REF!,DKY_seznam!$A$4:$D$267,1)," ",VLOOKUP(#REF!,DKY_seznam!$A$4:$D$267,2)))))</f>
        <v>#REF!</v>
      </c>
      <c r="D19" s="127" t="e">
        <f>IF(AND(#REF!="",#REF!="",#REF!="",#REF!=""),"",IF(OR(#REF!="",#REF!="",#REF!="",#REF!=""),IF(#REF!="","",VLOOKUP(#REF!,DKY_seznam!$A$4:$D$267,3)),IF(#REF!="","",VLOOKUP(#REF!,DKY_seznam!$A$4:$D$267,3))))</f>
        <v>#REF!</v>
      </c>
      <c r="E19" s="127" t="e">
        <f>IF(AND(#REF!="",#REF!="",#REF!="",#REF!=""),"",IF(OR(#REF!="",#REF!="",#REF!="",#REF!=""),IF(#REF!="","",CONCATENATE(VLOOKUP(#REF!,DKY_seznam!$A$4:$D$267,1)," ",VLOOKUP(#REF!,DKY_seznam!$A$4:$D$267,2))),IF(#REF!="","",CONCATENATE(VLOOKUP(#REF!,DKY_seznam!$A$4:$D$267,1)," ",VLOOKUP(#REF!,DKY_seznam!$A$4:$D$267,2)))))</f>
        <v>#REF!</v>
      </c>
      <c r="F19" s="127" t="e">
        <f>IF(AND(#REF!="",#REF!="",#REF!="",#REF!=""),"",IF(OR(#REF!="",#REF!="",#REF!="",#REF!=""),IF(#REF!="","",VLOOKUP(#REF!,DKY_seznam!$A$4:$D$267,3)),IF(#REF!="","",VLOOKUP(#REF!,DKY_seznam!$A$4:$D$267,3))))</f>
        <v>#REF!</v>
      </c>
      <c r="G19" s="263">
        <v>10</v>
      </c>
    </row>
    <row r="20" spans="1:7" ht="12.75" customHeight="1">
      <c r="A20" s="126" t="s">
        <v>43</v>
      </c>
      <c r="B20" s="112" t="s">
        <v>31</v>
      </c>
      <c r="C20" s="132" t="e">
        <f>IF(AND(#REF!="",#REF!="",#REF!="",#REF!=""),"",IF(OR(#REF!="",#REF!="",#REF!="",#REF!=""),"",IF(#REF!="","",CONCATENATE(VLOOKUP(#REF!,DKY_seznam!$A$4:$D$267,1)," ",VLOOKUP(#REF!,DKY_seznam!$A$4:$D$267,2)))))</f>
        <v>#REF!</v>
      </c>
      <c r="D20" s="127" t="e">
        <f>IF(AND(#REF!="",#REF!="",#REF!="",#REF!=""),"",IF(OR(#REF!="",#REF!="",#REF!="",#REF!=""),"",IF(#REF!="","",VLOOKUP(#REF!,DKY_seznam!$A$4:$D$267,3))))</f>
        <v>#REF!</v>
      </c>
      <c r="E20" s="127" t="e">
        <f>IF(AND(#REF!="",#REF!="",#REF!="",#REF!=""),"",IF(OR(#REF!="",#REF!="",#REF!="",#REF!=""),"",IF(#REF!="","",CONCATENATE(VLOOKUP(#REF!,DKY_seznam!$A$4:$D$267,1)," ",VLOOKUP(#REF!,DKY_seznam!$A$4:$D$267,2)))))</f>
        <v>#REF!</v>
      </c>
      <c r="F20" s="127" t="e">
        <f>IF(AND(#REF!="",#REF!="",#REF!="",#REF!=""),"",IF(OR(#REF!="",#REF!="",#REF!="",#REF!=""),"",IF(#REF!="","",VLOOKUP(#REF!,DKY_seznam!$A$4:$D$267,3))))</f>
        <v>#REF!</v>
      </c>
      <c r="G20" s="263"/>
    </row>
    <row r="21" spans="1:7" ht="12.75" customHeight="1">
      <c r="A21" s="109" t="s">
        <v>44</v>
      </c>
      <c r="B21" s="109" t="s">
        <v>31</v>
      </c>
      <c r="C21" s="110" t="e">
        <f>IF(AND(#REF!="",#REF!="",#REF!="",#REF!=""),"",IF(OR(#REF!="",#REF!="",#REF!="",#REF!=""),IF(#REF!="","",CONCATENATE(VLOOKUP(#REF!,DKY_seznam!$A$4:$D$267,1)," ",VLOOKUP(#REF!,DKY_seznam!$A$4:$D$267,2))),IF(#REF!="","",CONCATENATE(VLOOKUP(#REF!,DKY_seznam!$A$4:$D$267,1)," ",VLOOKUP(#REF!,DKY_seznam!$A$4:$D$267,2)))))</f>
        <v>#REF!</v>
      </c>
      <c r="D21" s="111" t="e">
        <f>IF(AND(#REF!="",#REF!="",#REF!="",#REF!=""),"",IF(OR(#REF!="",#REF!="",#REF!="",#REF!=""),IF(#REF!="","",VLOOKUP(#REF!,DKY_seznam!$A$4:$D$267,3)),IF(#REF!="","",VLOOKUP(#REF!,DKY_seznam!$A$4:$D$267,3))))</f>
        <v>#REF!</v>
      </c>
      <c r="E21" s="111" t="e">
        <f>IF(AND(#REF!="",#REF!="",#REF!="",#REF!=""),"",IF(OR(#REF!="",#REF!="",#REF!="",#REF!=""),IF(#REF!="","",CONCATENATE(VLOOKUP(#REF!,DKY_seznam!$A$4:$D$267,1)," ",VLOOKUP(#REF!,DKY_seznam!$A$4:$D$267,2))),IF(#REF!="","",CONCATENATE(VLOOKUP(#REF!,DKY_seznam!$A$4:$D$267,1)," ",VLOOKUP(#REF!,DKY_seznam!$A$4:$D$267,2)))))</f>
        <v>#REF!</v>
      </c>
      <c r="F21" s="111" t="e">
        <f>IF(AND(#REF!="",#REF!="",#REF!="",#REF!=""),"",IF(OR(#REF!="",#REF!="",#REF!="",#REF!=""),IF(#REF!="","",VLOOKUP(#REF!,DKY_seznam!$A$4:$D$267,3)),IF(#REF!="","",VLOOKUP(#REF!,DKY_seznam!$A$4:$D$267,3))))</f>
        <v>#REF!</v>
      </c>
      <c r="G21" s="262">
        <v>11</v>
      </c>
    </row>
    <row r="22" spans="1:7" ht="12.75" customHeight="1">
      <c r="A22" s="109" t="s">
        <v>44</v>
      </c>
      <c r="B22" s="109" t="s">
        <v>31</v>
      </c>
      <c r="C22" s="110" t="e">
        <f>IF(AND(#REF!="",#REF!="",#REF!="",#REF!=""),"",IF(OR(#REF!="",#REF!="",#REF!="",#REF!=""),"",IF(#REF!="","",CONCATENATE(VLOOKUP(#REF!,DKY_seznam!$A$4:$D$267,1)," ",VLOOKUP(#REF!,DKY_seznam!$A$4:$D$267,2)))))</f>
        <v>#REF!</v>
      </c>
      <c r="D22" s="111" t="e">
        <f>IF(AND(#REF!="",#REF!="",#REF!="",#REF!=""),"",IF(OR(#REF!="",#REF!="",#REF!="",#REF!=""),"",IF(#REF!="","",VLOOKUP(#REF!,DKY_seznam!$A$4:$D$267,3))))</f>
        <v>#REF!</v>
      </c>
      <c r="E22" s="111" t="e">
        <f>IF(AND(#REF!="",#REF!="",#REF!="",#REF!=""),"",IF(OR(#REF!="",#REF!="",#REF!="",#REF!=""),"",IF(#REF!="","",CONCATENATE(VLOOKUP(#REF!,DKY_seznam!$A$4:$D$267,1)," ",VLOOKUP(#REF!,DKY_seznam!$A$4:$D$267,2)))))</f>
        <v>#REF!</v>
      </c>
      <c r="F22" s="111" t="e">
        <f>IF(AND(#REF!="",#REF!="",#REF!="",#REF!=""),"",IF(OR(#REF!="",#REF!="",#REF!="",#REF!=""),"",IF(#REF!="","",VLOOKUP(#REF!,DKY_seznam!$A$4:$D$267,3))))</f>
        <v>#REF!</v>
      </c>
      <c r="G22" s="262"/>
    </row>
    <row r="23" spans="1:7" ht="12.75" customHeight="1">
      <c r="A23" s="126" t="s">
        <v>45</v>
      </c>
      <c r="B23" s="112" t="s">
        <v>31</v>
      </c>
      <c r="C23" s="132" t="e">
        <f>IF(AND(#REF!="",#REF!="",#REF!="",#REF!=""),"",IF(OR(#REF!="",#REF!="",#REF!="",#REF!=""),IF(#REF!="","",CONCATENATE(VLOOKUP(#REF!,DKY_seznam!$A$4:$D$267,1)," ",VLOOKUP(#REF!,DKY_seznam!$A$4:$D$267,2))),IF(#REF!="","",CONCATENATE(VLOOKUP(#REF!,DKY_seznam!$A$4:$D$267,1)," ",VLOOKUP(#REF!,DKY_seznam!$A$4:$D$267,2)))))</f>
        <v>#REF!</v>
      </c>
      <c r="D23" s="127" t="e">
        <f>IF(AND(#REF!="",#REF!="",#REF!="",#REF!=""),"",IF(OR(#REF!="",#REF!="",#REF!="",#REF!=""),IF(#REF!="","",VLOOKUP(#REF!,DKY_seznam!$A$4:$D$267,3)),IF(#REF!="","",VLOOKUP(#REF!,DKY_seznam!$A$4:$D$267,3))))</f>
        <v>#REF!</v>
      </c>
      <c r="E23" s="127" t="e">
        <f>IF(AND(#REF!="",#REF!="",#REF!="",#REF!=""),"",IF(OR(#REF!="",#REF!="",#REF!="",#REF!=""),IF(#REF!="","",CONCATENATE(VLOOKUP(#REF!,DKY_seznam!$A$4:$D$267,1)," ",VLOOKUP(#REF!,DKY_seznam!$A$4:$D$267,2))),IF(#REF!="","",CONCATENATE(VLOOKUP(#REF!,DKY_seznam!$A$4:$D$267,1)," ",VLOOKUP(#REF!,DKY_seznam!$A$4:$D$267,2)))))</f>
        <v>#REF!</v>
      </c>
      <c r="F23" s="127" t="e">
        <f>IF(AND(#REF!="",#REF!="",#REF!="",#REF!=""),"",IF(OR(#REF!="",#REF!="",#REF!="",#REF!=""),IF(#REF!="","",VLOOKUP(#REF!,DKY_seznam!$A$4:$D$267,3)),IF(#REF!="","",VLOOKUP(#REF!,DKY_seznam!$A$4:$D$267,3))))</f>
        <v>#REF!</v>
      </c>
      <c r="G23" s="263">
        <v>12</v>
      </c>
    </row>
    <row r="24" spans="1:7" ht="12.75" customHeight="1">
      <c r="A24" s="126" t="s">
        <v>45</v>
      </c>
      <c r="B24" s="112" t="s">
        <v>31</v>
      </c>
      <c r="C24" s="132" t="e">
        <f>IF(AND(#REF!="",#REF!="",#REF!="",#REF!=""),"",IF(OR(#REF!="",#REF!="",#REF!="",#REF!=""),"",IF(#REF!="","",CONCATENATE(VLOOKUP(#REF!,DKY_seznam!$A$4:$D$267,1)," ",VLOOKUP(#REF!,DKY_seznam!$A$4:$D$267,2)))))</f>
        <v>#REF!</v>
      </c>
      <c r="D24" s="127" t="e">
        <f>IF(AND(#REF!="",#REF!="",#REF!="",#REF!=""),"",IF(OR(#REF!="",#REF!="",#REF!="",#REF!=""),"",IF(#REF!="","",VLOOKUP(#REF!,DKY_seznam!$A$4:$D$267,3))))</f>
        <v>#REF!</v>
      </c>
      <c r="E24" s="127" t="e">
        <f>IF(AND(#REF!="",#REF!="",#REF!="",#REF!=""),"",IF(OR(#REF!="",#REF!="",#REF!="",#REF!=""),"",IF(#REF!="","",CONCATENATE(VLOOKUP(#REF!,DKY_seznam!$A$4:$D$267,1)," ",VLOOKUP(#REF!,DKY_seznam!$A$4:$D$267,2)))))</f>
        <v>#REF!</v>
      </c>
      <c r="F24" s="127" t="e">
        <f>IF(AND(#REF!="",#REF!="",#REF!="",#REF!=""),"",IF(OR(#REF!="",#REF!="",#REF!="",#REF!=""),"",IF(#REF!="","",VLOOKUP(#REF!,DKY_seznam!$A$4:$D$267,3))))</f>
        <v>#REF!</v>
      </c>
      <c r="G24" s="263"/>
    </row>
    <row r="25" spans="1:7" ht="12.75" customHeight="1">
      <c r="A25" s="109" t="s">
        <v>46</v>
      </c>
      <c r="B25" s="109" t="s">
        <v>31</v>
      </c>
      <c r="C25" s="110" t="e">
        <f>IF(AND(#REF!="",#REF!="",#REF!="",#REF!=""),"",IF(OR(#REF!="",#REF!="",#REF!="",#REF!=""),IF(#REF!="","",CONCATENATE(VLOOKUP(#REF!,DKY_seznam!$A$4:$D$267,1)," ",VLOOKUP(#REF!,DKY_seznam!$A$4:$D$267,2))),IF(#REF!="","",CONCATENATE(VLOOKUP(#REF!,DKY_seznam!$A$4:$D$267,1)," ",VLOOKUP(#REF!,DKY_seznam!$A$4:$D$267,2)))))</f>
        <v>#REF!</v>
      </c>
      <c r="D25" s="111" t="e">
        <f>IF(AND(#REF!="",#REF!="",#REF!="",#REF!=""),"",IF(OR(#REF!="",#REF!="",#REF!="",#REF!=""),IF(#REF!="","",VLOOKUP(#REF!,DKY_seznam!$A$4:$D$267,3)),IF(#REF!="","",VLOOKUP(#REF!,DKY_seznam!$A$4:$D$267,3))))</f>
        <v>#REF!</v>
      </c>
      <c r="E25" s="111" t="e">
        <f>IF(AND(#REF!="",#REF!="",#REF!="",#REF!=""),"",IF(OR(#REF!="",#REF!="",#REF!="",#REF!=""),IF(#REF!="","",CONCATENATE(VLOOKUP(#REF!,DKY_seznam!$A$4:$D$267,1)," ",VLOOKUP(#REF!,DKY_seznam!$A$4:$D$267,2))),IF(#REF!="","",CONCATENATE(VLOOKUP(#REF!,DKY_seznam!$A$4:$D$267,1)," ",VLOOKUP(#REF!,DKY_seznam!$A$4:$D$267,2)))))</f>
        <v>#REF!</v>
      </c>
      <c r="F25" s="111" t="e">
        <f>IF(AND(#REF!="",#REF!="",#REF!="",#REF!=""),"",IF(OR(#REF!="",#REF!="",#REF!="",#REF!=""),IF(#REF!="","",VLOOKUP(#REF!,DKY_seznam!$A$4:$D$267,3)),IF(#REF!="","",VLOOKUP(#REF!,DKY_seznam!$A$4:$D$267,3))))</f>
        <v>#REF!</v>
      </c>
      <c r="G25" s="262">
        <v>13</v>
      </c>
    </row>
    <row r="26" spans="1:7" ht="12.75" customHeight="1">
      <c r="A26" s="109" t="s">
        <v>46</v>
      </c>
      <c r="B26" s="109" t="s">
        <v>31</v>
      </c>
      <c r="C26" s="110" t="e">
        <f>IF(AND(#REF!="",#REF!="",#REF!="",#REF!=""),"",IF(OR(#REF!="",#REF!="",#REF!="",#REF!=""),"",IF(#REF!="","",CONCATENATE(VLOOKUP(#REF!,DKY_seznam!$A$4:$D$267,1)," ",VLOOKUP(#REF!,DKY_seznam!$A$4:$D$267,2)))))</f>
        <v>#REF!</v>
      </c>
      <c r="D26" s="111" t="e">
        <f>IF(AND(#REF!="",#REF!="",#REF!="",#REF!=""),"",IF(OR(#REF!="",#REF!="",#REF!="",#REF!=""),"",IF(#REF!="","",VLOOKUP(#REF!,DKY_seznam!$A$4:$D$267,3))))</f>
        <v>#REF!</v>
      </c>
      <c r="E26" s="111" t="e">
        <f>IF(AND(#REF!="",#REF!="",#REF!="",#REF!=""),"",IF(OR(#REF!="",#REF!="",#REF!="",#REF!=""),"",IF(#REF!="","",CONCATENATE(VLOOKUP(#REF!,DKY_seznam!$A$4:$D$267,1)," ",VLOOKUP(#REF!,DKY_seznam!$A$4:$D$267,2)))))</f>
        <v>#REF!</v>
      </c>
      <c r="F26" s="111" t="e">
        <f>IF(AND(#REF!="",#REF!="",#REF!="",#REF!=""),"",IF(OR(#REF!="",#REF!="",#REF!="",#REF!=""),"",IF(#REF!="","",VLOOKUP(#REF!,DKY_seznam!$A$4:$D$267,3))))</f>
        <v>#REF!</v>
      </c>
      <c r="G26" s="262"/>
    </row>
    <row r="27" spans="1:7" ht="12.75" customHeight="1">
      <c r="A27" s="126" t="s">
        <v>47</v>
      </c>
      <c r="B27" s="112" t="s">
        <v>31</v>
      </c>
      <c r="C27" s="132" t="e">
        <f>IF(AND(#REF!="",#REF!="",#REF!="",#REF!=""),"",IF(OR(#REF!="",#REF!="",#REF!="",#REF!=""),IF(#REF!="","",CONCATENATE(VLOOKUP(#REF!,DKY_seznam!$A$4:$D$267,1)," ",VLOOKUP(#REF!,DKY_seznam!$A$4:$D$267,2))),IF(#REF!="","",CONCATENATE(VLOOKUP(#REF!,DKY_seznam!$A$4:$D$267,1)," ",VLOOKUP(#REF!,DKY_seznam!$A$4:$D$267,2)))))</f>
        <v>#REF!</v>
      </c>
      <c r="D27" s="127" t="e">
        <f>IF(AND(#REF!="",#REF!="",#REF!="",#REF!=""),"",IF(OR(#REF!="",#REF!="",#REF!="",#REF!=""),IF(#REF!="","",VLOOKUP(#REF!,DKY_seznam!$A$4:$D$267,3)),IF(#REF!="","",VLOOKUP(#REF!,DKY_seznam!$A$4:$D$267,3))))</f>
        <v>#REF!</v>
      </c>
      <c r="E27" s="127" t="e">
        <f>IF(AND(#REF!="",#REF!="",#REF!="",#REF!=""),"",IF(OR(#REF!="",#REF!="",#REF!="",#REF!=""),IF(#REF!="","",CONCATENATE(VLOOKUP(#REF!,DKY_seznam!$A$4:$D$267,1)," ",VLOOKUP(#REF!,DKY_seznam!$A$4:$D$267,2))),IF(#REF!="","",CONCATENATE(VLOOKUP(#REF!,DKY_seznam!$A$4:$D$267,1)," ",VLOOKUP(#REF!,DKY_seznam!$A$4:$D$267,2)))))</f>
        <v>#REF!</v>
      </c>
      <c r="F27" s="127" t="e">
        <f>IF(AND(#REF!="",#REF!="",#REF!="",#REF!=""),"",IF(OR(#REF!="",#REF!="",#REF!="",#REF!=""),IF(#REF!="","",VLOOKUP(#REF!,DKY_seznam!$A$4:$D$267,3)),IF(#REF!="","",VLOOKUP(#REF!,DKY_seznam!$A$4:$D$267,3))))</f>
        <v>#REF!</v>
      </c>
      <c r="G27" s="263">
        <v>14</v>
      </c>
    </row>
    <row r="28" spans="1:7" ht="12.75" customHeight="1">
      <c r="A28" s="126" t="s">
        <v>47</v>
      </c>
      <c r="B28" s="112" t="s">
        <v>31</v>
      </c>
      <c r="C28" s="132" t="e">
        <f>IF(AND(#REF!="",#REF!="",#REF!="",#REF!=""),"",IF(OR(#REF!="",#REF!="",#REF!="",#REF!=""),"",IF(#REF!="","",CONCATENATE(VLOOKUP(#REF!,DKY_seznam!$A$4:$D$267,1)," ",VLOOKUP(#REF!,DKY_seznam!$A$4:$D$267,2)))))</f>
        <v>#REF!</v>
      </c>
      <c r="D28" s="127" t="e">
        <f>IF(AND(#REF!="",#REF!="",#REF!="",#REF!=""),"",IF(OR(#REF!="",#REF!="",#REF!="",#REF!=""),"",IF(#REF!="","",VLOOKUP(#REF!,DKY_seznam!$A$4:$D$267,3))))</f>
        <v>#REF!</v>
      </c>
      <c r="E28" s="127" t="e">
        <f>IF(AND(#REF!="",#REF!="",#REF!="",#REF!=""),"",IF(OR(#REF!="",#REF!="",#REF!="",#REF!=""),"",IF(#REF!="","",CONCATENATE(VLOOKUP(#REF!,DKY_seznam!$A$4:$D$267,1)," ",VLOOKUP(#REF!,DKY_seznam!$A$4:$D$267,2)))))</f>
        <v>#REF!</v>
      </c>
      <c r="F28" s="127" t="e">
        <f>IF(AND(#REF!="",#REF!="",#REF!="",#REF!=""),"",IF(OR(#REF!="",#REF!="",#REF!="",#REF!=""),"",IF(#REF!="","",VLOOKUP(#REF!,DKY_seznam!$A$4:$D$267,3))))</f>
        <v>#REF!</v>
      </c>
      <c r="G28" s="263"/>
    </row>
    <row r="29" spans="1:7" ht="12.75" customHeight="1">
      <c r="A29" s="109" t="s">
        <v>48</v>
      </c>
      <c r="B29" s="109" t="s">
        <v>31</v>
      </c>
      <c r="C29" s="110" t="e">
        <f>IF(AND(#REF!="",#REF!="",#REF!="",#REF!=""),"",IF(OR(#REF!="",#REF!="",#REF!="",#REF!=""),IF(#REF!="","",CONCATENATE(VLOOKUP(#REF!,DKY_seznam!$A$4:$D$267,1)," ",VLOOKUP(#REF!,DKY_seznam!$A$4:$D$267,2))),IF(#REF!="","",CONCATENATE(VLOOKUP(#REF!,DKY_seznam!$A$4:$D$267,1)," ",VLOOKUP(#REF!,DKY_seznam!$A$4:$D$267,2)))))</f>
        <v>#REF!</v>
      </c>
      <c r="D29" s="111" t="e">
        <f>IF(AND(#REF!="",#REF!="",#REF!="",#REF!=""),"",IF(OR(#REF!="",#REF!="",#REF!="",#REF!=""),IF(#REF!="","",VLOOKUP(#REF!,DKY_seznam!$A$4:$D$267,3)),IF(#REF!="","",VLOOKUP(#REF!,DKY_seznam!$A$4:$D$267,3))))</f>
        <v>#REF!</v>
      </c>
      <c r="E29" s="111" t="e">
        <f>IF(AND(#REF!="",#REF!="",#REF!="",#REF!=""),"",IF(OR(#REF!="",#REF!="",#REF!="",#REF!=""),IF(#REF!="","",CONCATENATE(VLOOKUP(#REF!,DKY_seznam!$A$4:$D$267,1)," ",VLOOKUP(#REF!,DKY_seznam!$A$4:$D$267,2))),IF(#REF!="","",CONCATENATE(VLOOKUP(#REF!,DKY_seznam!$A$4:$D$267,1)," ",VLOOKUP(#REF!,DKY_seznam!$A$4:$D$267,2)))))</f>
        <v>#REF!</v>
      </c>
      <c r="F29" s="111" t="e">
        <f>IF(AND(#REF!="",#REF!="",#REF!="",#REF!=""),"",IF(OR(#REF!="",#REF!="",#REF!="",#REF!=""),IF(#REF!="","",VLOOKUP(#REF!,DKY_seznam!$A$4:$D$267,3)),IF(#REF!="","",VLOOKUP(#REF!,DKY_seznam!$A$4:$D$267,3))))</f>
        <v>#REF!</v>
      </c>
      <c r="G29" s="262">
        <v>15</v>
      </c>
    </row>
    <row r="30" spans="1:7" ht="12.75" customHeight="1">
      <c r="A30" s="109" t="s">
        <v>48</v>
      </c>
      <c r="B30" s="109" t="s">
        <v>31</v>
      </c>
      <c r="C30" s="110" t="e">
        <f>IF(AND(#REF!="",#REF!="",#REF!="",#REF!=""),"",IF(OR(#REF!="",#REF!="",#REF!="",#REF!=""),"",IF(#REF!="","",CONCATENATE(VLOOKUP(#REF!,DKY_seznam!$A$4:$D$267,1)," ",VLOOKUP(#REF!,DKY_seznam!$A$4:$D$267,2)))))</f>
        <v>#REF!</v>
      </c>
      <c r="D30" s="111" t="e">
        <f>IF(AND(#REF!="",#REF!="",#REF!="",#REF!=""),"",IF(OR(#REF!="",#REF!="",#REF!="",#REF!=""),"",IF(#REF!="","",VLOOKUP(#REF!,DKY_seznam!$A$4:$D$267,3))))</f>
        <v>#REF!</v>
      </c>
      <c r="E30" s="111" t="e">
        <f>IF(AND(#REF!="",#REF!="",#REF!="",#REF!=""),"",IF(OR(#REF!="",#REF!="",#REF!="",#REF!=""),"",IF(#REF!="","",CONCATENATE(VLOOKUP(#REF!,DKY_seznam!$A$4:$D$267,1)," ",VLOOKUP(#REF!,DKY_seznam!$A$4:$D$267,2)))))</f>
        <v>#REF!</v>
      </c>
      <c r="F30" s="111" t="e">
        <f>IF(AND(#REF!="",#REF!="",#REF!="",#REF!=""),"",IF(OR(#REF!="",#REF!="",#REF!="",#REF!=""),"",IF(#REF!="","",VLOOKUP(#REF!,DKY_seznam!$A$4:$D$267,3))))</f>
        <v>#REF!</v>
      </c>
      <c r="G30" s="262"/>
    </row>
    <row r="31" spans="1:7" ht="12.75" customHeight="1">
      <c r="A31" s="126" t="s">
        <v>49</v>
      </c>
      <c r="B31" s="112" t="s">
        <v>31</v>
      </c>
      <c r="C31" s="132" t="e">
        <f>IF(AND(#REF!="",#REF!="",#REF!="",#REF!=""),"",IF(OR(#REF!="",#REF!="",#REF!="",#REF!=""),IF(#REF!="","",CONCATENATE(VLOOKUP(#REF!,DKY_seznam!$A$4:$D$267,1)," ",VLOOKUP(#REF!,DKY_seznam!$A$4:$D$267,2))),IF(#REF!="","",CONCATENATE(VLOOKUP(#REF!,DKY_seznam!$A$4:$D$267,1)," ",VLOOKUP(#REF!,DKY_seznam!$A$4:$D$267,2)))))</f>
        <v>#REF!</v>
      </c>
      <c r="D31" s="127" t="e">
        <f>IF(AND(#REF!="",#REF!="",#REF!="",#REF!=""),"",IF(OR(#REF!="",#REF!="",#REF!="",#REF!=""),IF(#REF!="","",VLOOKUP(#REF!,DKY_seznam!$A$4:$D$267,3)),IF(#REF!="","",VLOOKUP(#REF!,DKY_seznam!$A$4:$D$267,3))))</f>
        <v>#REF!</v>
      </c>
      <c r="E31" s="127" t="e">
        <f>IF(AND(#REF!="",#REF!="",#REF!="",#REF!=""),"",IF(OR(#REF!="",#REF!="",#REF!="",#REF!=""),IF(#REF!="","",CONCATENATE(VLOOKUP(#REF!,DKY_seznam!$A$4:$D$267,1)," ",VLOOKUP(#REF!,DKY_seznam!$A$4:$D$267,2))),IF(#REF!="","",CONCATENATE(VLOOKUP(#REF!,DKY_seznam!$A$4:$D$267,1)," ",VLOOKUP(#REF!,DKY_seznam!$A$4:$D$267,2)))))</f>
        <v>#REF!</v>
      </c>
      <c r="F31" s="127" t="e">
        <f>IF(AND(#REF!="",#REF!="",#REF!="",#REF!=""),"",IF(OR(#REF!="",#REF!="",#REF!="",#REF!=""),IF(#REF!="","",VLOOKUP(#REF!,DKY_seznam!$A$4:$D$267,3)),IF(#REF!="","",VLOOKUP(#REF!,DKY_seznam!$A$4:$D$267,3))))</f>
        <v>#REF!</v>
      </c>
      <c r="G31" s="263">
        <v>16</v>
      </c>
    </row>
    <row r="32" spans="1:7" ht="12.75" customHeight="1">
      <c r="A32" s="126" t="s">
        <v>49</v>
      </c>
      <c r="B32" s="112" t="s">
        <v>31</v>
      </c>
      <c r="C32" s="132" t="e">
        <f>IF(AND(#REF!="",#REF!="",#REF!="",#REF!=""),"",IF(OR(#REF!="",#REF!="",#REF!="",#REF!=""),"",IF(#REF!="","",CONCATENATE(VLOOKUP(#REF!,DKY_seznam!$A$4:$D$267,1)," ",VLOOKUP(#REF!,DKY_seznam!$A$4:$D$267,2)))))</f>
        <v>#REF!</v>
      </c>
      <c r="D32" s="127" t="e">
        <f>IF(AND(#REF!="",#REF!="",#REF!="",#REF!=""),"",IF(OR(#REF!="",#REF!="",#REF!="",#REF!=""),"",IF(#REF!="","",VLOOKUP(#REF!,DKY_seznam!$A$4:$D$267,3))))</f>
        <v>#REF!</v>
      </c>
      <c r="E32" s="127" t="e">
        <f>IF(AND(#REF!="",#REF!="",#REF!="",#REF!=""),"",IF(OR(#REF!="",#REF!="",#REF!="",#REF!=""),"",IF(#REF!="","",CONCATENATE(VLOOKUP(#REF!,DKY_seznam!$A$4:$D$267,1)," ",VLOOKUP(#REF!,DKY_seznam!$A$4:$D$267,2)))))</f>
        <v>#REF!</v>
      </c>
      <c r="F32" s="127" t="e">
        <f>IF(AND(#REF!="",#REF!="",#REF!="",#REF!=""),"",IF(OR(#REF!="",#REF!="",#REF!="",#REF!=""),"",IF(#REF!="","",VLOOKUP(#REF!,DKY_seznam!$A$4:$D$267,3))))</f>
        <v>#REF!</v>
      </c>
      <c r="G32" s="263"/>
    </row>
    <row r="33" spans="1:7" ht="12.75" customHeight="1">
      <c r="A33" s="109" t="s">
        <v>50</v>
      </c>
      <c r="B33" s="109" t="s">
        <v>31</v>
      </c>
      <c r="C33" s="110" t="e">
        <f>IF(AND(#REF!="",#REF!="",#REF!="",#REF!=""),"",IF(OR(#REF!="",#REF!="",#REF!="",#REF!=""),IF(#REF!="","",CONCATENATE(VLOOKUP(#REF!,DKY_seznam!$A$4:$D$267,1)," ",VLOOKUP(#REF!,DKY_seznam!$A$4:$D$267,2))),IF(#REF!="","",CONCATENATE(VLOOKUP(#REF!,DKY_seznam!$A$4:$D$267,1)," ",VLOOKUP(#REF!,DKY_seznam!$A$4:$D$267,2)))))</f>
        <v>#REF!</v>
      </c>
      <c r="D33" s="111" t="e">
        <f>IF(AND(#REF!="",#REF!="",#REF!="",#REF!=""),"",IF(OR(#REF!="",#REF!="",#REF!="",#REF!=""),IF(#REF!="","",VLOOKUP(#REF!,DKY_seznam!$A$4:$D$267,3)),IF(#REF!="","",VLOOKUP(#REF!,DKY_seznam!$A$4:$D$267,3))))</f>
        <v>#REF!</v>
      </c>
      <c r="E33" s="111" t="e">
        <f>IF(AND(#REF!="",#REF!="",#REF!="",#REF!=""),"",IF(OR(#REF!="",#REF!="",#REF!="",#REF!=""),IF(#REF!="","",CONCATENATE(VLOOKUP(#REF!,DKY_seznam!$A$4:$D$267,1)," ",VLOOKUP(#REF!,DKY_seznam!$A$4:$D$267,2))),IF(#REF!="","",CONCATENATE(VLOOKUP(#REF!,DKY_seznam!$A$4:$D$267,1)," ",VLOOKUP(#REF!,DKY_seznam!$A$4:$D$267,2)))))</f>
        <v>#REF!</v>
      </c>
      <c r="F33" s="111" t="e">
        <f>IF(AND(#REF!="",#REF!="",#REF!="",#REF!=""),"",IF(OR(#REF!="",#REF!="",#REF!="",#REF!=""),IF(#REF!="","",VLOOKUP(#REF!,DKY_seznam!$A$4:$D$267,3)),IF(#REF!="","",VLOOKUP(#REF!,DKY_seznam!$A$4:$D$267,3))))</f>
        <v>#REF!</v>
      </c>
      <c r="G33" s="262">
        <v>17</v>
      </c>
    </row>
    <row r="34" spans="1:7" ht="12.75" customHeight="1">
      <c r="A34" s="109" t="s">
        <v>50</v>
      </c>
      <c r="B34" s="109" t="s">
        <v>31</v>
      </c>
      <c r="C34" s="110" t="e">
        <f>IF(AND(#REF!="",#REF!="",#REF!="",#REF!=""),"",IF(OR(#REF!="",#REF!="",#REF!="",#REF!=""),"",IF(#REF!="","",CONCATENATE(VLOOKUP(#REF!,DKY_seznam!$A$4:$D$267,1)," ",VLOOKUP(#REF!,DKY_seznam!$A$4:$D$267,2)))))</f>
        <v>#REF!</v>
      </c>
      <c r="D34" s="111" t="e">
        <f>IF(AND(#REF!="",#REF!="",#REF!="",#REF!=""),"",IF(OR(#REF!="",#REF!="",#REF!="",#REF!=""),"",IF(#REF!="","",VLOOKUP(#REF!,DKY_seznam!$A$4:$D$267,3))))</f>
        <v>#REF!</v>
      </c>
      <c r="E34" s="111" t="e">
        <f>IF(AND(#REF!="",#REF!="",#REF!="",#REF!=""),"",IF(OR(#REF!="",#REF!="",#REF!="",#REF!=""),"",IF(#REF!="","",CONCATENATE(VLOOKUP(#REF!,DKY_seznam!$A$4:$D$267,1)," ",VLOOKUP(#REF!,DKY_seznam!$A$4:$D$267,2)))))</f>
        <v>#REF!</v>
      </c>
      <c r="F34" s="111" t="e">
        <f>IF(AND(#REF!="",#REF!="",#REF!="",#REF!=""),"",IF(OR(#REF!="",#REF!="",#REF!="",#REF!=""),"",IF(#REF!="","",VLOOKUP(#REF!,DKY_seznam!$A$4:$D$267,3))))</f>
        <v>#REF!</v>
      </c>
      <c r="G34" s="262"/>
    </row>
    <row r="35" spans="1:7" ht="12.75" customHeight="1">
      <c r="A35" s="126" t="s">
        <v>51</v>
      </c>
      <c r="B35" s="112" t="s">
        <v>31</v>
      </c>
      <c r="C35" s="132" t="e">
        <f>IF(AND(#REF!="",#REF!="",#REF!="",#REF!=""),"",IF(OR(#REF!="",#REF!="",#REF!="",#REF!=""),IF(#REF!="","",CONCATENATE(VLOOKUP(#REF!,DKY_seznam!$A$4:$D$267,1)," ",VLOOKUP(#REF!,DKY_seznam!$A$4:$D$267,2))),IF(#REF!="","",CONCATENATE(VLOOKUP(#REF!,DKY_seznam!$A$4:$D$267,1)," ",VLOOKUP(#REF!,DKY_seznam!$A$4:$D$267,2)))))</f>
        <v>#REF!</v>
      </c>
      <c r="D35" s="127" t="e">
        <f>IF(AND(#REF!="",#REF!="",#REF!="",#REF!=""),"",IF(OR(#REF!="",#REF!="",#REF!="",#REF!=""),IF(#REF!="","",VLOOKUP(#REF!,DKY_seznam!$A$4:$D$267,3)),IF(#REF!="","",VLOOKUP(#REF!,DKY_seznam!$A$4:$D$267,3))))</f>
        <v>#REF!</v>
      </c>
      <c r="E35" s="127" t="e">
        <f>IF(AND(#REF!="",#REF!="",#REF!="",#REF!=""),"",IF(OR(#REF!="",#REF!="",#REF!="",#REF!=""),IF(#REF!="","",CONCATENATE(VLOOKUP(#REF!,DKY_seznam!$A$4:$D$267,1)," ",VLOOKUP(#REF!,DKY_seznam!$A$4:$D$267,2))),IF(#REF!="","",CONCATENATE(VLOOKUP(#REF!,DKY_seznam!$A$4:$D$267,1)," ",VLOOKUP(#REF!,DKY_seznam!$A$4:$D$267,2)))))</f>
        <v>#REF!</v>
      </c>
      <c r="F35" s="127" t="e">
        <f>IF(AND(#REF!="",#REF!="",#REF!="",#REF!=""),"",IF(OR(#REF!="",#REF!="",#REF!="",#REF!=""),IF(#REF!="","",VLOOKUP(#REF!,DKY_seznam!$A$4:$D$267,3)),IF(#REF!="","",VLOOKUP(#REF!,DKY_seznam!$A$4:$D$267,3))))</f>
        <v>#REF!</v>
      </c>
      <c r="G35" s="263">
        <v>18</v>
      </c>
    </row>
    <row r="36" spans="1:7" ht="12.75" customHeight="1">
      <c r="A36" s="126" t="s">
        <v>51</v>
      </c>
      <c r="B36" s="112" t="s">
        <v>31</v>
      </c>
      <c r="C36" s="132" t="e">
        <f>IF(AND(#REF!="",#REF!="",#REF!="",#REF!=""),"",IF(OR(#REF!="",#REF!="",#REF!="",#REF!=""),"",IF(#REF!="","",CONCATENATE(VLOOKUP(#REF!,DKY_seznam!$A$4:$D$267,1)," ",VLOOKUP(#REF!,DKY_seznam!$A$4:$D$267,2)))))</f>
        <v>#REF!</v>
      </c>
      <c r="D36" s="127" t="e">
        <f>IF(AND(#REF!="",#REF!="",#REF!="",#REF!=""),"",IF(OR(#REF!="",#REF!="",#REF!="",#REF!=""),"",IF(#REF!="","",VLOOKUP(#REF!,DKY_seznam!$A$4:$D$267,3))))</f>
        <v>#REF!</v>
      </c>
      <c r="E36" s="127" t="e">
        <f>IF(AND(#REF!="",#REF!="",#REF!="",#REF!=""),"",IF(OR(#REF!="",#REF!="",#REF!="",#REF!=""),"",IF(#REF!="","",CONCATENATE(VLOOKUP(#REF!,DKY_seznam!$A$4:$D$267,1)," ",VLOOKUP(#REF!,DKY_seznam!$A$4:$D$267,2)))))</f>
        <v>#REF!</v>
      </c>
      <c r="F36" s="127" t="e">
        <f>IF(AND(#REF!="",#REF!="",#REF!="",#REF!=""),"",IF(OR(#REF!="",#REF!="",#REF!="",#REF!=""),"",IF(#REF!="","",VLOOKUP(#REF!,DKY_seznam!$A$4:$D$267,3))))</f>
        <v>#REF!</v>
      </c>
      <c r="G36" s="263"/>
    </row>
    <row r="37" spans="1:7" ht="12.75" customHeight="1">
      <c r="A37" s="109" t="s">
        <v>52</v>
      </c>
      <c r="B37" s="109" t="s">
        <v>31</v>
      </c>
      <c r="C37" s="110" t="e">
        <f>IF(AND(#REF!="",#REF!="",#REF!="",#REF!=""),"",IF(OR(#REF!="",#REF!="",#REF!="",#REF!=""),IF(#REF!="","",CONCATENATE(VLOOKUP(#REF!,DKY_seznam!$A$4:$D$267,1)," ",VLOOKUP(#REF!,DKY_seznam!$A$4:$D$267,2))),IF(#REF!="","",CONCATENATE(VLOOKUP(#REF!,DKY_seznam!$A$4:$D$267,1)," ",VLOOKUP(#REF!,DKY_seznam!$A$4:$D$267,2)))))</f>
        <v>#REF!</v>
      </c>
      <c r="D37" s="111" t="e">
        <f>IF(AND(#REF!="",#REF!="",#REF!="",#REF!=""),"",IF(OR(#REF!="",#REF!="",#REF!="",#REF!=""),IF(#REF!="","",VLOOKUP(#REF!,DKY_seznam!$A$4:$D$267,3)),IF(#REF!="","",VLOOKUP(#REF!,DKY_seznam!$A$4:$D$267,3))))</f>
        <v>#REF!</v>
      </c>
      <c r="E37" s="111" t="e">
        <f>IF(AND(#REF!="",#REF!="",#REF!="",#REF!=""),"",IF(OR(#REF!="",#REF!="",#REF!="",#REF!=""),IF(#REF!="","",CONCATENATE(VLOOKUP(#REF!,DKY_seznam!$A$4:$D$267,1)," ",VLOOKUP(#REF!,DKY_seznam!$A$4:$D$267,2))),IF(#REF!="","",CONCATENATE(VLOOKUP(#REF!,DKY_seznam!$A$4:$D$267,1)," ",VLOOKUP(#REF!,DKY_seznam!$A$4:$D$267,2)))))</f>
        <v>#REF!</v>
      </c>
      <c r="F37" s="111" t="e">
        <f>IF(AND(#REF!="",#REF!="",#REF!="",#REF!=""),"",IF(OR(#REF!="",#REF!="",#REF!="",#REF!=""),IF(#REF!="","",VLOOKUP(#REF!,DKY_seznam!$A$4:$D$267,3)),IF(#REF!="","",VLOOKUP(#REF!,DKY_seznam!$A$4:$D$267,3))))</f>
        <v>#REF!</v>
      </c>
      <c r="G37" s="262">
        <v>19</v>
      </c>
    </row>
    <row r="38" spans="1:7" ht="12.75" customHeight="1">
      <c r="A38" s="109" t="s">
        <v>52</v>
      </c>
      <c r="B38" s="109" t="s">
        <v>31</v>
      </c>
      <c r="C38" s="110" t="e">
        <f>IF(AND(#REF!="",#REF!="",#REF!="",#REF!=""),"",IF(OR(#REF!="",#REF!="",#REF!="",#REF!=""),"",IF(#REF!="","",CONCATENATE(VLOOKUP(#REF!,DKY_seznam!$A$4:$D$267,1)," ",VLOOKUP(#REF!,DKY_seznam!$A$4:$D$267,2)))))</f>
        <v>#REF!</v>
      </c>
      <c r="D38" s="111" t="e">
        <f>IF(AND(#REF!="",#REF!="",#REF!="",#REF!=""),"",IF(OR(#REF!="",#REF!="",#REF!="",#REF!=""),"",IF(#REF!="","",VLOOKUP(#REF!,DKY_seznam!$A$4:$D$267,3))))</f>
        <v>#REF!</v>
      </c>
      <c r="E38" s="111" t="e">
        <f>IF(AND(#REF!="",#REF!="",#REF!="",#REF!=""),"",IF(OR(#REF!="",#REF!="",#REF!="",#REF!=""),"",IF(#REF!="","",CONCATENATE(VLOOKUP(#REF!,DKY_seznam!$A$4:$D$267,1)," ",VLOOKUP(#REF!,DKY_seznam!$A$4:$D$267,2)))))</f>
        <v>#REF!</v>
      </c>
      <c r="F38" s="111" t="e">
        <f>IF(AND(#REF!="",#REF!="",#REF!="",#REF!=""),"",IF(OR(#REF!="",#REF!="",#REF!="",#REF!=""),"",IF(#REF!="","",VLOOKUP(#REF!,DKY_seznam!$A$4:$D$267,3))))</f>
        <v>#REF!</v>
      </c>
      <c r="G38" s="262"/>
    </row>
    <row r="39" spans="1:7" ht="12.75" customHeight="1">
      <c r="A39" s="126" t="s">
        <v>53</v>
      </c>
      <c r="B39" s="112" t="s">
        <v>31</v>
      </c>
      <c r="C39" s="132" t="e">
        <f>IF(AND(#REF!="",#REF!="",#REF!="",#REF!=""),"",IF(OR(#REF!="",#REF!="",#REF!="",#REF!=""),IF(#REF!="","",CONCATENATE(VLOOKUP(#REF!,DKY_seznam!$A$4:$D$267,1)," ",VLOOKUP(#REF!,DKY_seznam!$A$4:$D$267,2))),IF(#REF!="","",CONCATENATE(VLOOKUP(#REF!,DKY_seznam!$A$4:$D$267,1)," ",VLOOKUP(#REF!,DKY_seznam!$A$4:$D$267,2)))))</f>
        <v>#REF!</v>
      </c>
      <c r="D39" s="127" t="e">
        <f>IF(AND(#REF!="",#REF!="",#REF!="",#REF!=""),"",IF(OR(#REF!="",#REF!="",#REF!="",#REF!=""),IF(#REF!="","",VLOOKUP(#REF!,DKY_seznam!$A$4:$D$267,3)),IF(#REF!="","",VLOOKUP(#REF!,DKY_seznam!$A$4:$D$267,3))))</f>
        <v>#REF!</v>
      </c>
      <c r="E39" s="127" t="e">
        <f>IF(AND(#REF!="",#REF!="",#REF!="",#REF!=""),"",IF(OR(#REF!="",#REF!="",#REF!="",#REF!=""),IF(#REF!="","",CONCATENATE(VLOOKUP(#REF!,DKY_seznam!$A$4:$D$267,1)," ",VLOOKUP(#REF!,DKY_seznam!$A$4:$D$267,2))),IF(#REF!="","",CONCATENATE(VLOOKUP(#REF!,DKY_seznam!$A$4:$D$267,1)," ",VLOOKUP(#REF!,DKY_seznam!$A$4:$D$267,2)))))</f>
        <v>#REF!</v>
      </c>
      <c r="F39" s="127" t="e">
        <f>IF(AND(#REF!="",#REF!="",#REF!="",#REF!=""),"",IF(OR(#REF!="",#REF!="",#REF!="",#REF!=""),IF(#REF!="","",VLOOKUP(#REF!,DKY_seznam!$A$4:$D$267,3)),IF(#REF!="","",VLOOKUP(#REF!,DKY_seznam!$A$4:$D$267,3))))</f>
        <v>#REF!</v>
      </c>
      <c r="G39" s="263">
        <v>20</v>
      </c>
    </row>
    <row r="40" spans="1:7" ht="12.75" customHeight="1">
      <c r="A40" s="126" t="s">
        <v>53</v>
      </c>
      <c r="B40" s="112" t="s">
        <v>31</v>
      </c>
      <c r="C40" s="132" t="e">
        <f>IF(AND(#REF!="",#REF!="",#REF!="",#REF!=""),"",IF(OR(#REF!="",#REF!="",#REF!="",#REF!=""),"",IF(#REF!="","",CONCATENATE(VLOOKUP(#REF!,DKY_seznam!$A$4:$D$267,1)," ",VLOOKUP(#REF!,DKY_seznam!$A$4:$D$267,2)))))</f>
        <v>#REF!</v>
      </c>
      <c r="D40" s="127" t="e">
        <f>IF(AND(#REF!="",#REF!="",#REF!="",#REF!=""),"",IF(OR(#REF!="",#REF!="",#REF!="",#REF!=""),"",IF(#REF!="","",VLOOKUP(#REF!,DKY_seznam!$A$4:$D$267,3))))</f>
        <v>#REF!</v>
      </c>
      <c r="E40" s="127" t="e">
        <f>IF(AND(#REF!="",#REF!="",#REF!="",#REF!=""),"",IF(OR(#REF!="",#REF!="",#REF!="",#REF!=""),"",IF(#REF!="","",CONCATENATE(VLOOKUP(#REF!,DKY_seznam!$A$4:$D$267,1)," ",VLOOKUP(#REF!,DKY_seznam!$A$4:$D$267,2)))))</f>
        <v>#REF!</v>
      </c>
      <c r="F40" s="127" t="e">
        <f>IF(AND(#REF!="",#REF!="",#REF!="",#REF!=""),"",IF(OR(#REF!="",#REF!="",#REF!="",#REF!=""),"",IF(#REF!="","",VLOOKUP(#REF!,DKY_seznam!$A$4:$D$267,3))))</f>
        <v>#REF!</v>
      </c>
      <c r="G40" s="263"/>
    </row>
    <row r="41" spans="1:7" ht="12.75" customHeight="1">
      <c r="A41" s="109" t="s">
        <v>54</v>
      </c>
      <c r="B41" s="109" t="s">
        <v>31</v>
      </c>
      <c r="C41" s="110" t="e">
        <f>IF(AND(#REF!="",#REF!="",#REF!="",#REF!=""),"",IF(OR(#REF!="",#REF!="",#REF!="",#REF!=""),IF(#REF!="","",CONCATENATE(VLOOKUP(#REF!,DKY_seznam!$A$4:$D$267,1)," ",VLOOKUP(#REF!,DKY_seznam!$A$4:$D$267,2))),IF(#REF!="","",CONCATENATE(VLOOKUP(#REF!,DKY_seznam!$A$4:$D$267,1)," ",VLOOKUP(#REF!,DKY_seznam!$A$4:$D$267,2)))))</f>
        <v>#REF!</v>
      </c>
      <c r="D41" s="111" t="e">
        <f>IF(AND(#REF!="",#REF!="",#REF!="",#REF!=""),"",IF(OR(#REF!="",#REF!="",#REF!="",#REF!=""),IF(#REF!="","",VLOOKUP(#REF!,DKY_seznam!$A$4:$D$267,3)),IF(#REF!="","",VLOOKUP(#REF!,DKY_seznam!$A$4:$D$267,3))))</f>
        <v>#REF!</v>
      </c>
      <c r="E41" s="111" t="e">
        <f>IF(AND(#REF!="",#REF!="",#REF!="",#REF!=""),"",IF(OR(#REF!="",#REF!="",#REF!="",#REF!=""),IF(#REF!="","",CONCATENATE(VLOOKUP(#REF!,DKY_seznam!$A$4:$D$267,1)," ",VLOOKUP(#REF!,DKY_seznam!$A$4:$D$267,2))),IF(#REF!="","",CONCATENATE(VLOOKUP(#REF!,DKY_seznam!$A$4:$D$267,1)," ",VLOOKUP(#REF!,DKY_seznam!$A$4:$D$267,2)))))</f>
        <v>#REF!</v>
      </c>
      <c r="F41" s="111" t="e">
        <f>IF(AND(#REF!="",#REF!="",#REF!="",#REF!=""),"",IF(OR(#REF!="",#REF!="",#REF!="",#REF!=""),IF(#REF!="","",VLOOKUP(#REF!,DKY_seznam!$A$4:$D$267,3)),IF(#REF!="","",VLOOKUP(#REF!,DKY_seznam!$A$4:$D$267,3))))</f>
        <v>#REF!</v>
      </c>
      <c r="G41" s="262">
        <v>21</v>
      </c>
    </row>
    <row r="42" spans="1:7" ht="12.75" customHeight="1">
      <c r="A42" s="109" t="s">
        <v>54</v>
      </c>
      <c r="B42" s="109" t="s">
        <v>31</v>
      </c>
      <c r="C42" s="110" t="e">
        <f>IF(AND(#REF!="",#REF!="",#REF!="",#REF!=""),"",IF(OR(#REF!="",#REF!="",#REF!="",#REF!=""),"",IF(#REF!="","",CONCATENATE(VLOOKUP(#REF!,DKY_seznam!$A$4:$D$267,1)," ",VLOOKUP(#REF!,DKY_seznam!$A$4:$D$267,2)))))</f>
        <v>#REF!</v>
      </c>
      <c r="D42" s="111" t="e">
        <f>IF(AND(#REF!="",#REF!="",#REF!="",#REF!=""),"",IF(OR(#REF!="",#REF!="",#REF!="",#REF!=""),"",IF(#REF!="","",VLOOKUP(#REF!,DKY_seznam!$A$4:$D$267,3))))</f>
        <v>#REF!</v>
      </c>
      <c r="E42" s="111" t="e">
        <f>IF(AND(#REF!="",#REF!="",#REF!="",#REF!=""),"",IF(OR(#REF!="",#REF!="",#REF!="",#REF!=""),"",IF(#REF!="","",CONCATENATE(VLOOKUP(#REF!,DKY_seznam!$A$4:$D$267,1)," ",VLOOKUP(#REF!,DKY_seznam!$A$4:$D$267,2)))))</f>
        <v>#REF!</v>
      </c>
      <c r="F42" s="111" t="e">
        <f>IF(AND(#REF!="",#REF!="",#REF!="",#REF!=""),"",IF(OR(#REF!="",#REF!="",#REF!="",#REF!=""),"",IF(#REF!="","",VLOOKUP(#REF!,DKY_seznam!$A$4:$D$267,3))))</f>
        <v>#REF!</v>
      </c>
      <c r="G42" s="262"/>
    </row>
    <row r="43" spans="1:7" ht="12.75" customHeight="1">
      <c r="A43" s="126" t="s">
        <v>55</v>
      </c>
      <c r="B43" s="112" t="s">
        <v>31</v>
      </c>
      <c r="C43" s="132" t="e">
        <f>IF(AND(#REF!="",#REF!="",#REF!="",#REF!=""),"",IF(OR(#REF!="",#REF!="",#REF!="",#REF!=""),IF(#REF!="","",CONCATENATE(VLOOKUP(#REF!,DKY_seznam!$A$4:$D$267,1)," ",VLOOKUP(#REF!,DKY_seznam!$A$4:$D$267,2))),IF(#REF!="","",CONCATENATE(VLOOKUP(#REF!,DKY_seznam!$A$4:$D$267,1)," ",VLOOKUP(#REF!,DKY_seznam!$A$4:$D$267,2)))))</f>
        <v>#REF!</v>
      </c>
      <c r="D43" s="127" t="e">
        <f>IF(AND(#REF!="",#REF!="",#REF!="",#REF!=""),"",IF(OR(#REF!="",#REF!="",#REF!="",#REF!=""),IF(#REF!="","",VLOOKUP(#REF!,DKY_seznam!$A$4:$D$267,3)),IF(#REF!="","",VLOOKUP(#REF!,DKY_seznam!$A$4:$D$267,3))))</f>
        <v>#REF!</v>
      </c>
      <c r="E43" s="127" t="e">
        <f>IF(AND(#REF!="",#REF!="",#REF!="",#REF!=""),"",IF(OR(#REF!="",#REF!="",#REF!="",#REF!=""),IF(#REF!="","",CONCATENATE(VLOOKUP(#REF!,DKY_seznam!$A$4:$D$267,1)," ",VLOOKUP(#REF!,DKY_seznam!$A$4:$D$267,2))),IF(#REF!="","",CONCATENATE(VLOOKUP(#REF!,DKY_seznam!$A$4:$D$267,1)," ",VLOOKUP(#REF!,DKY_seznam!$A$4:$D$267,2)))))</f>
        <v>#REF!</v>
      </c>
      <c r="F43" s="127" t="e">
        <f>IF(AND(#REF!="",#REF!="",#REF!="",#REF!=""),"",IF(OR(#REF!="",#REF!="",#REF!="",#REF!=""),IF(#REF!="","",VLOOKUP(#REF!,DKY_seznam!$A$4:$D$267,3)),IF(#REF!="","",VLOOKUP(#REF!,DKY_seznam!$A$4:$D$267,3))))</f>
        <v>#REF!</v>
      </c>
      <c r="G43" s="263">
        <v>22</v>
      </c>
    </row>
    <row r="44" spans="1:7" ht="12.75" customHeight="1">
      <c r="A44" s="126" t="s">
        <v>55</v>
      </c>
      <c r="B44" s="112" t="s">
        <v>31</v>
      </c>
      <c r="C44" s="132" t="e">
        <f>IF(AND(#REF!="",#REF!="",#REF!="",#REF!=""),"",IF(OR(#REF!="",#REF!="",#REF!="",#REF!=""),"",IF(#REF!="","",CONCATENATE(VLOOKUP(#REF!,DKY_seznam!$A$4:$D$267,1)," ",VLOOKUP(#REF!,DKY_seznam!$A$4:$D$267,2)))))</f>
        <v>#REF!</v>
      </c>
      <c r="D44" s="127" t="e">
        <f>IF(AND(#REF!="",#REF!="",#REF!="",#REF!=""),"",IF(OR(#REF!="",#REF!="",#REF!="",#REF!=""),"",IF(#REF!="","",VLOOKUP(#REF!,DKY_seznam!$A$4:$D$267,3))))</f>
        <v>#REF!</v>
      </c>
      <c r="E44" s="127" t="e">
        <f>IF(AND(#REF!="",#REF!="",#REF!="",#REF!=""),"",IF(OR(#REF!="",#REF!="",#REF!="",#REF!=""),"",IF(#REF!="","",CONCATENATE(VLOOKUP(#REF!,DKY_seznam!$A$4:$D$267,1)," ",VLOOKUP(#REF!,DKY_seznam!$A$4:$D$267,2)))))</f>
        <v>#REF!</v>
      </c>
      <c r="F44" s="127" t="e">
        <f>IF(AND(#REF!="",#REF!="",#REF!="",#REF!=""),"",IF(OR(#REF!="",#REF!="",#REF!="",#REF!=""),"",IF(#REF!="","",VLOOKUP(#REF!,DKY_seznam!$A$4:$D$267,3))))</f>
        <v>#REF!</v>
      </c>
      <c r="G44" s="263"/>
    </row>
    <row r="45" spans="1:7" ht="12.75" customHeight="1">
      <c r="A45" s="109" t="s">
        <v>56</v>
      </c>
      <c r="B45" s="109" t="s">
        <v>31</v>
      </c>
      <c r="C45" s="110" t="e">
        <f>IF(AND(#REF!="",#REF!="",#REF!="",#REF!=""),"",IF(OR(#REF!="",#REF!="",#REF!="",#REF!=""),IF(#REF!="","",CONCATENATE(VLOOKUP(#REF!,DKY_seznam!$A$4:$D$267,1)," ",VLOOKUP(#REF!,DKY_seznam!$A$4:$D$267,2))),IF(#REF!="","",CONCATENATE(VLOOKUP(#REF!,DKY_seznam!$A$4:$D$267,1)," ",VLOOKUP(#REF!,DKY_seznam!$A$4:$D$267,2)))))</f>
        <v>#REF!</v>
      </c>
      <c r="D45" s="111" t="e">
        <f>IF(AND(#REF!="",#REF!="",#REF!="",#REF!=""),"",IF(OR(#REF!="",#REF!="",#REF!="",#REF!=""),IF(#REF!="","",VLOOKUP(#REF!,DKY_seznam!$A$4:$D$267,3)),IF(#REF!="","",VLOOKUP(#REF!,DKY_seznam!$A$4:$D$267,3))))</f>
        <v>#REF!</v>
      </c>
      <c r="E45" s="111" t="e">
        <f>IF(AND(#REF!="",#REF!="",#REF!="",#REF!=""),"",IF(OR(#REF!="",#REF!="",#REF!="",#REF!=""),IF(#REF!="","",CONCATENATE(VLOOKUP(#REF!,DKY_seznam!$A$4:$D$267,1)," ",VLOOKUP(#REF!,DKY_seznam!$A$4:$D$267,2))),IF(#REF!="","",CONCATENATE(VLOOKUP(#REF!,DKY_seznam!$A$4:$D$267,1)," ",VLOOKUP(#REF!,DKY_seznam!$A$4:$D$267,2)))))</f>
        <v>#REF!</v>
      </c>
      <c r="F45" s="111" t="e">
        <f>IF(AND(#REF!="",#REF!="",#REF!="",#REF!=""),"",IF(OR(#REF!="",#REF!="",#REF!="",#REF!=""),IF(#REF!="","",VLOOKUP(#REF!,DKY_seznam!$A$4:$D$267,3)),IF(#REF!="","",VLOOKUP(#REF!,DKY_seznam!$A$4:$D$267,3))))</f>
        <v>#REF!</v>
      </c>
      <c r="G45" s="262">
        <v>23</v>
      </c>
    </row>
    <row r="46" spans="1:7" ht="12.75" customHeight="1">
      <c r="A46" s="109" t="s">
        <v>56</v>
      </c>
      <c r="B46" s="109" t="s">
        <v>31</v>
      </c>
      <c r="C46" s="110" t="e">
        <f>IF(AND(#REF!="",#REF!="",#REF!="",#REF!=""),"",IF(OR(#REF!="",#REF!="",#REF!="",#REF!=""),"",IF(#REF!="","",CONCATENATE(VLOOKUP(#REF!,DKY_seznam!$A$4:$D$267,1)," ",VLOOKUP(#REF!,DKY_seznam!$A$4:$D$267,2)))))</f>
        <v>#REF!</v>
      </c>
      <c r="D46" s="111" t="e">
        <f>IF(AND(#REF!="",#REF!="",#REF!="",#REF!=""),"",IF(OR(#REF!="",#REF!="",#REF!="",#REF!=""),"",IF(#REF!="","",VLOOKUP(#REF!,DKY_seznam!$A$4:$D$267,3))))</f>
        <v>#REF!</v>
      </c>
      <c r="E46" s="111" t="e">
        <f>IF(AND(#REF!="",#REF!="",#REF!="",#REF!=""),"",IF(OR(#REF!="",#REF!="",#REF!="",#REF!=""),"",IF(#REF!="","",CONCATENATE(VLOOKUP(#REF!,DKY_seznam!$A$4:$D$267,1)," ",VLOOKUP(#REF!,DKY_seznam!$A$4:$D$267,2)))))</f>
        <v>#REF!</v>
      </c>
      <c r="F46" s="111" t="e">
        <f>IF(AND(#REF!="",#REF!="",#REF!="",#REF!=""),"",IF(OR(#REF!="",#REF!="",#REF!="",#REF!=""),"",IF(#REF!="","",VLOOKUP(#REF!,DKY_seznam!$A$4:$D$267,3))))</f>
        <v>#REF!</v>
      </c>
      <c r="G46" s="262"/>
    </row>
    <row r="47" spans="1:7" ht="12.75" customHeight="1">
      <c r="A47" s="126" t="s">
        <v>57</v>
      </c>
      <c r="B47" s="112" t="s">
        <v>31</v>
      </c>
      <c r="C47" s="132" t="e">
        <f>IF(AND(#REF!="",#REF!="",#REF!="",#REF!=""),"",IF(OR(#REF!="",#REF!="",#REF!="",#REF!=""),IF(#REF!="","",CONCATENATE(VLOOKUP(#REF!,DKY_seznam!$A$4:$D$267,1)," ",VLOOKUP(#REF!,DKY_seznam!$A$4:$D$267,2))),IF(#REF!="","",CONCATENATE(VLOOKUP(#REF!,DKY_seznam!$A$4:$D$267,1)," ",VLOOKUP(#REF!,DKY_seznam!$A$4:$D$267,2)))))</f>
        <v>#REF!</v>
      </c>
      <c r="D47" s="127" t="e">
        <f>IF(AND(#REF!="",#REF!="",#REF!="",#REF!=""),"",IF(OR(#REF!="",#REF!="",#REF!="",#REF!=""),IF(#REF!="","",VLOOKUP(#REF!,DKY_seznam!$A$4:$D$267,3)),IF(#REF!="","",VLOOKUP(#REF!,DKY_seznam!$A$4:$D$267,3))))</f>
        <v>#REF!</v>
      </c>
      <c r="E47" s="127" t="e">
        <f>IF(AND(#REF!="",#REF!="",#REF!="",#REF!=""),"",IF(OR(#REF!="",#REF!="",#REF!="",#REF!=""),IF(#REF!="","",CONCATENATE(VLOOKUP(#REF!,DKY_seznam!$A$4:$D$267,1)," ",VLOOKUP(#REF!,DKY_seznam!$A$4:$D$267,2))),IF(#REF!="","",CONCATENATE(VLOOKUP(#REF!,DKY_seznam!$A$4:$D$267,1)," ",VLOOKUP(#REF!,DKY_seznam!$A$4:$D$267,2)))))</f>
        <v>#REF!</v>
      </c>
      <c r="F47" s="127" t="e">
        <f>IF(AND(#REF!="",#REF!="",#REF!="",#REF!=""),"",IF(OR(#REF!="",#REF!="",#REF!="",#REF!=""),IF(#REF!="","",VLOOKUP(#REF!,DKY_seznam!$A$4:$D$267,3)),IF(#REF!="","",VLOOKUP(#REF!,DKY_seznam!$A$4:$D$267,3))))</f>
        <v>#REF!</v>
      </c>
      <c r="G47" s="263">
        <v>24</v>
      </c>
    </row>
    <row r="48" spans="1:7" ht="12.75" customHeight="1">
      <c r="A48" s="126" t="s">
        <v>57</v>
      </c>
      <c r="B48" s="112" t="s">
        <v>31</v>
      </c>
      <c r="C48" s="132" t="e">
        <f>IF(AND(#REF!="",#REF!="",#REF!="",#REF!=""),"",IF(OR(#REF!="",#REF!="",#REF!="",#REF!=""),"",IF(#REF!="","",CONCATENATE(VLOOKUP(#REF!,DKY_seznam!$A$4:$D$267,1)," ",VLOOKUP(#REF!,DKY_seznam!$A$4:$D$267,2)))))</f>
        <v>#REF!</v>
      </c>
      <c r="D48" s="127" t="e">
        <f>IF(AND(#REF!="",#REF!="",#REF!="",#REF!=""),"",IF(OR(#REF!="",#REF!="",#REF!="",#REF!=""),"",IF(#REF!="","",VLOOKUP(#REF!,DKY_seznam!$A$4:$D$267,3))))</f>
        <v>#REF!</v>
      </c>
      <c r="E48" s="127" t="e">
        <f>IF(AND(#REF!="",#REF!="",#REF!="",#REF!=""),"",IF(OR(#REF!="",#REF!="",#REF!="",#REF!=""),"",IF(#REF!="","",CONCATENATE(VLOOKUP(#REF!,DKY_seznam!$A$4:$D$267,1)," ",VLOOKUP(#REF!,DKY_seznam!$A$4:$D$267,2)))))</f>
        <v>#REF!</v>
      </c>
      <c r="F48" s="127" t="e">
        <f>IF(AND(#REF!="",#REF!="",#REF!="",#REF!=""),"",IF(OR(#REF!="",#REF!="",#REF!="",#REF!=""),"",IF(#REF!="","",VLOOKUP(#REF!,DKY_seznam!$A$4:$D$267,3))))</f>
        <v>#REF!</v>
      </c>
      <c r="G48" s="263"/>
    </row>
    <row r="49" spans="1:7" ht="12.75" customHeight="1">
      <c r="A49" s="109" t="s">
        <v>58</v>
      </c>
      <c r="B49" s="109" t="s">
        <v>31</v>
      </c>
      <c r="C49" s="110" t="e">
        <f>IF(AND(#REF!="",#REF!="",#REF!="",#REF!=""),"",IF(OR(#REF!="",#REF!="",#REF!="",#REF!=""),IF(#REF!="","",CONCATENATE(VLOOKUP(#REF!,DKY_seznam!$A$4:$D$267,1)," ",VLOOKUP(#REF!,DKY_seznam!$A$4:$D$267,2))),IF(#REF!="","",CONCATENATE(VLOOKUP(#REF!,DKY_seznam!$A$4:$D$267,1)," ",VLOOKUP(#REF!,DKY_seznam!$A$4:$D$267,2)))))</f>
        <v>#REF!</v>
      </c>
      <c r="D49" s="111" t="e">
        <f>IF(AND(#REF!="",#REF!="",#REF!="",#REF!=""),"",IF(OR(#REF!="",#REF!="",#REF!="",#REF!=""),IF(#REF!="","",VLOOKUP(#REF!,DKY_seznam!$A$4:$D$267,3)),IF(#REF!="","",VLOOKUP(#REF!,DKY_seznam!$A$4:$D$267,3))))</f>
        <v>#REF!</v>
      </c>
      <c r="E49" s="111" t="e">
        <f>IF(AND(#REF!="",#REF!="",#REF!="",#REF!=""),"",IF(OR(#REF!="",#REF!="",#REF!="",#REF!=""),IF(#REF!="","",CONCATENATE(VLOOKUP(#REF!,DKY_seznam!$A$4:$D$267,1)," ",VLOOKUP(#REF!,DKY_seznam!$A$4:$D$267,2))),IF(#REF!="","",CONCATENATE(VLOOKUP(#REF!,DKY_seznam!$A$4:$D$267,1)," ",VLOOKUP(#REF!,DKY_seznam!$A$4:$D$267,2)))))</f>
        <v>#REF!</v>
      </c>
      <c r="F49" s="111" t="e">
        <f>IF(AND(#REF!="",#REF!="",#REF!="",#REF!=""),"",IF(OR(#REF!="",#REF!="",#REF!="",#REF!=""),IF(#REF!="","",VLOOKUP(#REF!,DKY_seznam!$A$4:$D$267,3)),IF(#REF!="","",VLOOKUP(#REF!,DKY_seznam!$A$4:$D$267,3))))</f>
        <v>#REF!</v>
      </c>
      <c r="G49" s="262">
        <v>25</v>
      </c>
    </row>
    <row r="50" spans="1:7" ht="12.75" customHeight="1">
      <c r="A50" s="109" t="s">
        <v>58</v>
      </c>
      <c r="B50" s="109" t="s">
        <v>31</v>
      </c>
      <c r="C50" s="110" t="e">
        <f>IF(AND(#REF!="",#REF!="",#REF!="",#REF!=""),"",IF(OR(#REF!="",#REF!="",#REF!="",#REF!=""),"",IF(#REF!="","",CONCATENATE(VLOOKUP(#REF!,DKY_seznam!$A$4:$D$267,1)," ",VLOOKUP(#REF!,DKY_seznam!$A$4:$D$267,2)))))</f>
        <v>#REF!</v>
      </c>
      <c r="D50" s="111" t="e">
        <f>IF(AND(#REF!="",#REF!="",#REF!="",#REF!=""),"",IF(OR(#REF!="",#REF!="",#REF!="",#REF!=""),"",IF(#REF!="","",VLOOKUP(#REF!,DKY_seznam!$A$4:$D$267,3))))</f>
        <v>#REF!</v>
      </c>
      <c r="E50" s="111" t="e">
        <f>IF(AND(#REF!="",#REF!="",#REF!="",#REF!=""),"",IF(OR(#REF!="",#REF!="",#REF!="",#REF!=""),"",IF(#REF!="","",CONCATENATE(VLOOKUP(#REF!,DKY_seznam!$A$4:$D$267,1)," ",VLOOKUP(#REF!,DKY_seznam!$A$4:$D$267,2)))))</f>
        <v>#REF!</v>
      </c>
      <c r="F50" s="111" t="e">
        <f>IF(AND(#REF!="",#REF!="",#REF!="",#REF!=""),"",IF(OR(#REF!="",#REF!="",#REF!="",#REF!=""),"",IF(#REF!="","",VLOOKUP(#REF!,DKY_seznam!$A$4:$D$267,3))))</f>
        <v>#REF!</v>
      </c>
      <c r="G50" s="262"/>
    </row>
    <row r="51" spans="1:7" ht="12.75" customHeight="1">
      <c r="A51" s="126" t="s">
        <v>59</v>
      </c>
      <c r="B51" s="112" t="s">
        <v>31</v>
      </c>
      <c r="C51" s="132" t="e">
        <f>IF(AND(#REF!="",#REF!="",#REF!="",#REF!=""),"",IF(OR(#REF!="",#REF!="",#REF!="",#REF!=""),IF(#REF!="","",CONCATENATE(VLOOKUP(#REF!,DKY_seznam!$A$4:$D$267,1)," ",VLOOKUP(#REF!,DKY_seznam!$A$4:$D$267,2))),IF(#REF!="","",CONCATENATE(VLOOKUP(#REF!,DKY_seznam!$A$4:$D$267,1)," ",VLOOKUP(#REF!,DKY_seznam!$A$4:$D$267,2)))))</f>
        <v>#REF!</v>
      </c>
      <c r="D51" s="127" t="e">
        <f>IF(AND(#REF!="",#REF!="",#REF!="",#REF!=""),"",IF(OR(#REF!="",#REF!="",#REF!="",#REF!=""),IF(#REF!="","",VLOOKUP(#REF!,DKY_seznam!$A$4:$D$267,3)),IF(#REF!="","",VLOOKUP(#REF!,DKY_seznam!$A$4:$D$267,3))))</f>
        <v>#REF!</v>
      </c>
      <c r="E51" s="127" t="e">
        <f>IF(AND(#REF!="",#REF!="",#REF!="",#REF!=""),"",IF(OR(#REF!="",#REF!="",#REF!="",#REF!=""),IF(#REF!="","",CONCATENATE(VLOOKUP(#REF!,DKY_seznam!$A$4:$D$267,1)," ",VLOOKUP(#REF!,DKY_seznam!$A$4:$D$267,2))),IF(#REF!="","",CONCATENATE(VLOOKUP(#REF!,DKY_seznam!$A$4:$D$267,1)," ",VLOOKUP(#REF!,DKY_seznam!$A$4:$D$267,2)))))</f>
        <v>#REF!</v>
      </c>
      <c r="F51" s="127" t="e">
        <f>IF(AND(#REF!="",#REF!="",#REF!="",#REF!=""),"",IF(OR(#REF!="",#REF!="",#REF!="",#REF!=""),IF(#REF!="","",VLOOKUP(#REF!,DKY_seznam!$A$4:$D$267,3)),IF(#REF!="","",VLOOKUP(#REF!,DKY_seznam!$A$4:$D$267,3))))</f>
        <v>#REF!</v>
      </c>
      <c r="G51" s="263">
        <v>26</v>
      </c>
    </row>
    <row r="52" spans="1:7" ht="12.75" customHeight="1">
      <c r="A52" s="126" t="s">
        <v>59</v>
      </c>
      <c r="B52" s="112" t="s">
        <v>31</v>
      </c>
      <c r="C52" s="132" t="e">
        <f>IF(AND(#REF!="",#REF!="",#REF!="",#REF!=""),"",IF(OR(#REF!="",#REF!="",#REF!="",#REF!=""),"",IF(#REF!="","",CONCATENATE(VLOOKUP(#REF!,DKY_seznam!$A$4:$D$267,1)," ",VLOOKUP(#REF!,DKY_seznam!$A$4:$D$267,2)))))</f>
        <v>#REF!</v>
      </c>
      <c r="D52" s="127" t="e">
        <f>IF(AND(#REF!="",#REF!="",#REF!="",#REF!=""),"",IF(OR(#REF!="",#REF!="",#REF!="",#REF!=""),"",IF(#REF!="","",VLOOKUP(#REF!,DKY_seznam!$A$4:$D$267,3))))</f>
        <v>#REF!</v>
      </c>
      <c r="E52" s="127" t="e">
        <f>IF(AND(#REF!="",#REF!="",#REF!="",#REF!=""),"",IF(OR(#REF!="",#REF!="",#REF!="",#REF!=""),"",IF(#REF!="","",CONCATENATE(VLOOKUP(#REF!,DKY_seznam!$A$4:$D$267,1)," ",VLOOKUP(#REF!,DKY_seznam!$A$4:$D$267,2)))))</f>
        <v>#REF!</v>
      </c>
      <c r="F52" s="127" t="e">
        <f>IF(AND(#REF!="",#REF!="",#REF!="",#REF!=""),"",IF(OR(#REF!="",#REF!="",#REF!="",#REF!=""),"",IF(#REF!="","",VLOOKUP(#REF!,DKY_seznam!$A$4:$D$267,3))))</f>
        <v>#REF!</v>
      </c>
      <c r="G52" s="263"/>
    </row>
    <row r="53" spans="1:7" ht="12.75" customHeight="1">
      <c r="A53" s="109" t="s">
        <v>60</v>
      </c>
      <c r="B53" s="109" t="s">
        <v>31</v>
      </c>
      <c r="C53" s="110" t="e">
        <f>IF(AND(#REF!="",#REF!="",#REF!="",#REF!=""),"",IF(OR(#REF!="",#REF!="",#REF!="",#REF!=""),IF(#REF!="","",CONCATENATE(VLOOKUP(#REF!,DKY_seznam!$A$4:$D$267,1)," ",VLOOKUP(#REF!,DKY_seznam!$A$4:$D$267,2))),IF(#REF!="","",CONCATENATE(VLOOKUP(#REF!,DKY_seznam!$A$4:$D$267,1)," ",VLOOKUP(#REF!,DKY_seznam!$A$4:$D$267,2)))))</f>
        <v>#REF!</v>
      </c>
      <c r="D53" s="111" t="e">
        <f>IF(AND(#REF!="",#REF!="",#REF!="",#REF!=""),"",IF(OR(#REF!="",#REF!="",#REF!="",#REF!=""),IF(#REF!="","",VLOOKUP(#REF!,DKY_seznam!$A$4:$D$267,3)),IF(#REF!="","",VLOOKUP(#REF!,DKY_seznam!$A$4:$D$267,3))))</f>
        <v>#REF!</v>
      </c>
      <c r="E53" s="111" t="e">
        <f>IF(AND(#REF!="",#REF!="",#REF!="",#REF!=""),"",IF(OR(#REF!="",#REF!="",#REF!="",#REF!=""),IF(#REF!="","",CONCATENATE(VLOOKUP(#REF!,DKY_seznam!$A$4:$D$267,1)," ",VLOOKUP(#REF!,DKY_seznam!$A$4:$D$267,2))),IF(#REF!="","",CONCATENATE(VLOOKUP(#REF!,DKY_seznam!$A$4:$D$267,1)," ",VLOOKUP(#REF!,DKY_seznam!$A$4:$D$267,2)))))</f>
        <v>#REF!</v>
      </c>
      <c r="F53" s="111" t="e">
        <f>IF(AND(#REF!="",#REF!="",#REF!="",#REF!=""),"",IF(OR(#REF!="",#REF!="",#REF!="",#REF!=""),IF(#REF!="","",VLOOKUP(#REF!,DKY_seznam!$A$4:$D$267,3)),IF(#REF!="","",VLOOKUP(#REF!,DKY_seznam!$A$4:$D$267,3))))</f>
        <v>#REF!</v>
      </c>
      <c r="G53" s="262">
        <v>27</v>
      </c>
    </row>
    <row r="54" spans="1:7" ht="12.75" customHeight="1">
      <c r="A54" s="109" t="s">
        <v>60</v>
      </c>
      <c r="B54" s="109" t="s">
        <v>31</v>
      </c>
      <c r="C54" s="110" t="e">
        <f>IF(AND(#REF!="",#REF!="",#REF!="",#REF!=""),"",IF(OR(#REF!="",#REF!="",#REF!="",#REF!=""),"",IF(#REF!="","",CONCATENATE(VLOOKUP(#REF!,DKY_seznam!$A$4:$D$267,1)," ",VLOOKUP(#REF!,DKY_seznam!$A$4:$D$267,2)))))</f>
        <v>#REF!</v>
      </c>
      <c r="D54" s="111" t="e">
        <f>IF(AND(#REF!="",#REF!="",#REF!="",#REF!=""),"",IF(OR(#REF!="",#REF!="",#REF!="",#REF!=""),"",IF(#REF!="","",VLOOKUP(#REF!,DKY_seznam!$A$4:$D$267,3))))</f>
        <v>#REF!</v>
      </c>
      <c r="E54" s="111" t="e">
        <f>IF(AND(#REF!="",#REF!="",#REF!="",#REF!=""),"",IF(OR(#REF!="",#REF!="",#REF!="",#REF!=""),"",IF(#REF!="","",CONCATENATE(VLOOKUP(#REF!,DKY_seznam!$A$4:$D$267,1)," ",VLOOKUP(#REF!,DKY_seznam!$A$4:$D$267,2)))))</f>
        <v>#REF!</v>
      </c>
      <c r="F54" s="111" t="e">
        <f>IF(AND(#REF!="",#REF!="",#REF!="",#REF!=""),"",IF(OR(#REF!="",#REF!="",#REF!="",#REF!=""),"",IF(#REF!="","",VLOOKUP(#REF!,DKY_seznam!$A$4:$D$267,3))))</f>
        <v>#REF!</v>
      </c>
      <c r="G54" s="262"/>
    </row>
    <row r="55" spans="1:7" ht="12.75" customHeight="1">
      <c r="A55" s="126" t="s">
        <v>61</v>
      </c>
      <c r="B55" s="112" t="s">
        <v>31</v>
      </c>
      <c r="C55" s="132" t="e">
        <f>IF(AND(#REF!="",#REF!="",#REF!="",#REF!=""),"",IF(OR(#REF!="",#REF!="",#REF!="",#REF!=""),IF(#REF!="","",CONCATENATE(VLOOKUP(#REF!,DKY_seznam!$A$4:$D$267,1)," ",VLOOKUP(#REF!,DKY_seznam!$A$4:$D$267,2))),IF(#REF!="","",CONCATENATE(VLOOKUP(#REF!,DKY_seznam!$A$4:$D$267,1)," ",VLOOKUP(#REF!,DKY_seznam!$A$4:$D$267,2)))))</f>
        <v>#REF!</v>
      </c>
      <c r="D55" s="127" t="e">
        <f>IF(AND(#REF!="",#REF!="",#REF!="",#REF!=""),"",IF(OR(#REF!="",#REF!="",#REF!="",#REF!=""),IF(#REF!="","",VLOOKUP(#REF!,DKY_seznam!$A$4:$D$267,3)),IF(#REF!="","",VLOOKUP(#REF!,DKY_seznam!$A$4:$D$267,3))))</f>
        <v>#REF!</v>
      </c>
      <c r="E55" s="127" t="e">
        <f>IF(AND(#REF!="",#REF!="",#REF!="",#REF!=""),"",IF(OR(#REF!="",#REF!="",#REF!="",#REF!=""),IF(#REF!="","",CONCATENATE(VLOOKUP(#REF!,DKY_seznam!$A$4:$D$267,1)," ",VLOOKUP(#REF!,DKY_seznam!$A$4:$D$267,2))),IF(#REF!="","",CONCATENATE(VLOOKUP(#REF!,DKY_seznam!$A$4:$D$267,1)," ",VLOOKUP(#REF!,DKY_seznam!$A$4:$D$267,2)))))</f>
        <v>#REF!</v>
      </c>
      <c r="F55" s="127" t="e">
        <f>IF(AND(#REF!="",#REF!="",#REF!="",#REF!=""),"",IF(OR(#REF!="",#REF!="",#REF!="",#REF!=""),IF(#REF!="","",VLOOKUP(#REF!,DKY_seznam!$A$4:$D$267,3)),IF(#REF!="","",VLOOKUP(#REF!,DKY_seznam!$A$4:$D$267,3))))</f>
        <v>#REF!</v>
      </c>
      <c r="G55" s="263">
        <v>28</v>
      </c>
    </row>
    <row r="56" spans="1:7" ht="12.75" customHeight="1">
      <c r="A56" s="126" t="s">
        <v>61</v>
      </c>
      <c r="B56" s="112" t="s">
        <v>31</v>
      </c>
      <c r="C56" s="132" t="e">
        <f>IF(AND(#REF!="",#REF!="",#REF!="",#REF!=""),"",IF(OR(#REF!="",#REF!="",#REF!="",#REF!=""),"",IF(#REF!="","",CONCATENATE(VLOOKUP(#REF!,DKY_seznam!$A$4:$D$267,1)," ",VLOOKUP(#REF!,DKY_seznam!$A$4:$D$267,2)))))</f>
        <v>#REF!</v>
      </c>
      <c r="D56" s="127" t="e">
        <f>IF(AND(#REF!="",#REF!="",#REF!="",#REF!=""),"",IF(OR(#REF!="",#REF!="",#REF!="",#REF!=""),"",IF(#REF!="","",VLOOKUP(#REF!,DKY_seznam!$A$4:$D$267,3))))</f>
        <v>#REF!</v>
      </c>
      <c r="E56" s="127" t="e">
        <f>IF(AND(#REF!="",#REF!="",#REF!="",#REF!=""),"",IF(OR(#REF!="",#REF!="",#REF!="",#REF!=""),"",IF(#REF!="","",CONCATENATE(VLOOKUP(#REF!,DKY_seznam!$A$4:$D$267,1)," ",VLOOKUP(#REF!,DKY_seznam!$A$4:$D$267,2)))))</f>
        <v>#REF!</v>
      </c>
      <c r="F56" s="127" t="e">
        <f>IF(AND(#REF!="",#REF!="",#REF!="",#REF!=""),"",IF(OR(#REF!="",#REF!="",#REF!="",#REF!=""),"",IF(#REF!="","",VLOOKUP(#REF!,DKY_seznam!$A$4:$D$267,3))))</f>
        <v>#REF!</v>
      </c>
      <c r="G56" s="263"/>
    </row>
    <row r="57" spans="1:7" ht="12.75" customHeight="1">
      <c r="A57" s="109" t="s">
        <v>62</v>
      </c>
      <c r="B57" s="109" t="s">
        <v>31</v>
      </c>
      <c r="C57" s="110" t="e">
        <f>IF(AND(#REF!="",#REF!="",#REF!="",#REF!=""),"",IF(OR(#REF!="",#REF!="",#REF!="",#REF!=""),IF(#REF!="","",CONCATENATE(VLOOKUP(#REF!,DKY_seznam!$A$4:$D$267,1)," ",VLOOKUP(#REF!,DKY_seznam!$A$4:$D$267,2))),IF(#REF!="","",CONCATENATE(VLOOKUP(#REF!,DKY_seznam!$A$4:$D$267,1)," ",VLOOKUP(#REF!,DKY_seznam!$A$4:$D$267,2)))))</f>
        <v>#REF!</v>
      </c>
      <c r="D57" s="111" t="e">
        <f>IF(AND(#REF!="",#REF!="",#REF!="",#REF!=""),"",IF(OR(#REF!="",#REF!="",#REF!="",#REF!=""),IF(#REF!="","",VLOOKUP(#REF!,DKY_seznam!$A$4:$D$267,3)),IF(#REF!="","",VLOOKUP(#REF!,DKY_seznam!$A$4:$D$267,3))))</f>
        <v>#REF!</v>
      </c>
      <c r="E57" s="111" t="e">
        <f>IF(AND(#REF!="",#REF!="",#REF!="",#REF!=""),"",IF(OR(#REF!="",#REF!="",#REF!="",#REF!=""),IF(#REF!="","",CONCATENATE(VLOOKUP(#REF!,DKY_seznam!$A$4:$D$267,1)," ",VLOOKUP(#REF!,DKY_seznam!$A$4:$D$267,2))),IF(#REF!="","",CONCATENATE(VLOOKUP(#REF!,DKY_seznam!$A$4:$D$267,1)," ",VLOOKUP(#REF!,DKY_seznam!$A$4:$D$267,2)))))</f>
        <v>#REF!</v>
      </c>
      <c r="F57" s="111" t="e">
        <f>IF(AND(#REF!="",#REF!="",#REF!="",#REF!=""),"",IF(OR(#REF!="",#REF!="",#REF!="",#REF!=""),IF(#REF!="","",VLOOKUP(#REF!,DKY_seznam!$A$4:$D$267,3)),IF(#REF!="","",VLOOKUP(#REF!,DKY_seznam!$A$4:$D$267,3))))</f>
        <v>#REF!</v>
      </c>
      <c r="G57" s="262">
        <v>29</v>
      </c>
    </row>
    <row r="58" spans="1:7" ht="12.75" customHeight="1">
      <c r="A58" s="109" t="s">
        <v>62</v>
      </c>
      <c r="B58" s="109" t="s">
        <v>31</v>
      </c>
      <c r="C58" s="110" t="e">
        <f>IF(AND(#REF!="",#REF!="",#REF!="",#REF!=""),"",IF(OR(#REF!="",#REF!="",#REF!="",#REF!=""),"",IF(#REF!="","",CONCATENATE(VLOOKUP(#REF!,DKY_seznam!$A$4:$D$267,1)," ",VLOOKUP(#REF!,DKY_seznam!$A$4:$D$267,2)))))</f>
        <v>#REF!</v>
      </c>
      <c r="D58" s="111" t="e">
        <f>IF(AND(#REF!="",#REF!="",#REF!="",#REF!=""),"",IF(OR(#REF!="",#REF!="",#REF!="",#REF!=""),"",IF(#REF!="","",VLOOKUP(#REF!,DKY_seznam!$A$4:$D$267,3))))</f>
        <v>#REF!</v>
      </c>
      <c r="E58" s="111" t="e">
        <f>IF(AND(#REF!="",#REF!="",#REF!="",#REF!=""),"",IF(OR(#REF!="",#REF!="",#REF!="",#REF!=""),"",IF(#REF!="","",CONCATENATE(VLOOKUP(#REF!,DKY_seznam!$A$4:$D$267,1)," ",VLOOKUP(#REF!,DKY_seznam!$A$4:$D$267,2)))))</f>
        <v>#REF!</v>
      </c>
      <c r="F58" s="111" t="e">
        <f>IF(AND(#REF!="",#REF!="",#REF!="",#REF!=""),"",IF(OR(#REF!="",#REF!="",#REF!="",#REF!=""),"",IF(#REF!="","",VLOOKUP(#REF!,DKY_seznam!$A$4:$D$267,3))))</f>
        <v>#REF!</v>
      </c>
      <c r="G58" s="262"/>
    </row>
    <row r="59" spans="1:7" ht="12.75" customHeight="1">
      <c r="A59" s="126" t="s">
        <v>63</v>
      </c>
      <c r="B59" s="112" t="s">
        <v>31</v>
      </c>
      <c r="C59" s="132" t="e">
        <f>IF(AND(#REF!="",#REF!="",#REF!="",#REF!=""),"",IF(OR(#REF!="",#REF!="",#REF!="",#REF!=""),IF(#REF!="","",CONCATENATE(VLOOKUP(#REF!,DKY_seznam!$A$4:$D$267,1)," ",VLOOKUP(#REF!,DKY_seznam!$A$4:$D$267,2))),IF(#REF!="","",CONCATENATE(VLOOKUP(#REF!,DKY_seznam!$A$4:$D$267,1)," ",VLOOKUP(#REF!,DKY_seznam!$A$4:$D$267,2)))))</f>
        <v>#REF!</v>
      </c>
      <c r="D59" s="127" t="e">
        <f>IF(AND(#REF!="",#REF!="",#REF!="",#REF!=""),"",IF(OR(#REF!="",#REF!="",#REF!="",#REF!=""),IF(#REF!="","",VLOOKUP(#REF!,DKY_seznam!$A$4:$D$267,3)),IF(#REF!="","",VLOOKUP(#REF!,DKY_seznam!$A$4:$D$267,3))))</f>
        <v>#REF!</v>
      </c>
      <c r="E59" s="127" t="e">
        <f>IF(AND(#REF!="",#REF!="",#REF!="",#REF!=""),"",IF(OR(#REF!="",#REF!="",#REF!="",#REF!=""),IF(#REF!="","",CONCATENATE(VLOOKUP(#REF!,DKY_seznam!$A$4:$D$267,1)," ",VLOOKUP(#REF!,DKY_seznam!$A$4:$D$267,2))),IF(#REF!="","",CONCATENATE(VLOOKUP(#REF!,DKY_seznam!$A$4:$D$267,1)," ",VLOOKUP(#REF!,DKY_seznam!$A$4:$D$267,2)))))</f>
        <v>#REF!</v>
      </c>
      <c r="F59" s="127" t="e">
        <f>IF(AND(#REF!="",#REF!="",#REF!="",#REF!=""),"",IF(OR(#REF!="",#REF!="",#REF!="",#REF!=""),IF(#REF!="","",VLOOKUP(#REF!,DKY_seznam!$A$4:$D$267,3)),IF(#REF!="","",VLOOKUP(#REF!,DKY_seznam!$A$4:$D$267,3))))</f>
        <v>#REF!</v>
      </c>
      <c r="G59" s="263">
        <v>30</v>
      </c>
    </row>
    <row r="60" spans="1:7" ht="12.75" customHeight="1">
      <c r="A60" s="126" t="s">
        <v>63</v>
      </c>
      <c r="B60" s="112" t="s">
        <v>31</v>
      </c>
      <c r="C60" s="132" t="e">
        <f>IF(AND(#REF!="",#REF!="",#REF!="",#REF!=""),"",IF(OR(#REF!="",#REF!="",#REF!="",#REF!=""),"",IF(#REF!="","",CONCATENATE(VLOOKUP(#REF!,DKY_seznam!$A$4:$D$267,1)," ",VLOOKUP(#REF!,DKY_seznam!$A$4:$D$267,2)))))</f>
        <v>#REF!</v>
      </c>
      <c r="D60" s="127" t="e">
        <f>IF(AND(#REF!="",#REF!="",#REF!="",#REF!=""),"",IF(OR(#REF!="",#REF!="",#REF!="",#REF!=""),"",IF(#REF!="","",VLOOKUP(#REF!,DKY_seznam!$A$4:$D$267,3))))</f>
        <v>#REF!</v>
      </c>
      <c r="E60" s="127" t="e">
        <f>IF(AND(#REF!="",#REF!="",#REF!="",#REF!=""),"",IF(OR(#REF!="",#REF!="",#REF!="",#REF!=""),"",IF(#REF!="","",CONCATENATE(VLOOKUP(#REF!,DKY_seznam!$A$4:$D$267,1)," ",VLOOKUP(#REF!,DKY_seznam!$A$4:$D$267,2)))))</f>
        <v>#REF!</v>
      </c>
      <c r="F60" s="127" t="e">
        <f>IF(AND(#REF!="",#REF!="",#REF!="",#REF!=""),"",IF(OR(#REF!="",#REF!="",#REF!="",#REF!=""),"",IF(#REF!="","",VLOOKUP(#REF!,DKY_seznam!$A$4:$D$267,3))))</f>
        <v>#REF!</v>
      </c>
      <c r="G60" s="263"/>
    </row>
    <row r="61" spans="1:7" ht="12.75" customHeight="1">
      <c r="A61" s="109" t="s">
        <v>64</v>
      </c>
      <c r="B61" s="109" t="s">
        <v>31</v>
      </c>
      <c r="C61" s="110" t="e">
        <f>IF(AND(#REF!="",#REF!="",#REF!="",#REF!=""),"",IF(OR(#REF!="",#REF!="",#REF!="",#REF!=""),IF(#REF!="","",CONCATENATE(VLOOKUP(#REF!,DKY_seznam!$A$4:$D$267,1)," ",VLOOKUP(#REF!,DKY_seznam!$A$4:$D$267,2))),IF(#REF!="","",CONCATENATE(VLOOKUP(#REF!,DKY_seznam!$A$4:$D$267,1)," ",VLOOKUP(#REF!,DKY_seznam!$A$4:$D$267,2)))))</f>
        <v>#REF!</v>
      </c>
      <c r="D61" s="111" t="e">
        <f>IF(AND(#REF!="",#REF!="",#REF!="",#REF!=""),"",IF(OR(#REF!="",#REF!="",#REF!="",#REF!=""),IF(#REF!="","",VLOOKUP(#REF!,DKY_seznam!$A$4:$D$267,3)),IF(#REF!="","",VLOOKUP(#REF!,DKY_seznam!$A$4:$D$267,3))))</f>
        <v>#REF!</v>
      </c>
      <c r="E61" s="111" t="e">
        <f>IF(AND(#REF!="",#REF!="",#REF!="",#REF!=""),"",IF(OR(#REF!="",#REF!="",#REF!="",#REF!=""),IF(#REF!="","",CONCATENATE(VLOOKUP(#REF!,DKY_seznam!$A$4:$D$267,1)," ",VLOOKUP(#REF!,DKY_seznam!$A$4:$D$267,2))),IF(#REF!="","",CONCATENATE(VLOOKUP(#REF!,DKY_seznam!$A$4:$D$267,1)," ",VLOOKUP(#REF!,DKY_seznam!$A$4:$D$267,2)))))</f>
        <v>#REF!</v>
      </c>
      <c r="F61" s="111" t="e">
        <f>IF(AND(#REF!="",#REF!="",#REF!="",#REF!=""),"",IF(OR(#REF!="",#REF!="",#REF!="",#REF!=""),IF(#REF!="","",VLOOKUP(#REF!,DKY_seznam!$A$4:$D$267,3)),IF(#REF!="","",VLOOKUP(#REF!,DKY_seznam!$A$4:$D$267,3))))</f>
        <v>#REF!</v>
      </c>
      <c r="G61" s="262">
        <v>31</v>
      </c>
    </row>
    <row r="62" spans="1:7" ht="12.75" customHeight="1">
      <c r="A62" s="109" t="s">
        <v>64</v>
      </c>
      <c r="B62" s="109" t="s">
        <v>31</v>
      </c>
      <c r="C62" s="110" t="e">
        <f>IF(AND(#REF!="",#REF!="",#REF!="",#REF!=""),"",IF(OR(#REF!="",#REF!="",#REF!="",#REF!=""),"",IF(#REF!="","",CONCATENATE(VLOOKUP(#REF!,DKY_seznam!$A$4:$D$267,1)," ",VLOOKUP(#REF!,DKY_seznam!$A$4:$D$267,2)))))</f>
        <v>#REF!</v>
      </c>
      <c r="D62" s="111" t="e">
        <f>IF(AND(#REF!="",#REF!="",#REF!="",#REF!=""),"",IF(OR(#REF!="",#REF!="",#REF!="",#REF!=""),"",IF(#REF!="","",VLOOKUP(#REF!,DKY_seznam!$A$4:$D$267,3))))</f>
        <v>#REF!</v>
      </c>
      <c r="E62" s="111" t="e">
        <f>IF(AND(#REF!="",#REF!="",#REF!="",#REF!=""),"",IF(OR(#REF!="",#REF!="",#REF!="",#REF!=""),"",IF(#REF!="","",CONCATENATE(VLOOKUP(#REF!,DKY_seznam!$A$4:$D$267,1)," ",VLOOKUP(#REF!,DKY_seznam!$A$4:$D$267,2)))))</f>
        <v>#REF!</v>
      </c>
      <c r="F62" s="111" t="e">
        <f>IF(AND(#REF!="",#REF!="",#REF!="",#REF!=""),"",IF(OR(#REF!="",#REF!="",#REF!="",#REF!=""),"",IF(#REF!="","",VLOOKUP(#REF!,DKY_seznam!$A$4:$D$267,3))))</f>
        <v>#REF!</v>
      </c>
      <c r="G62" s="262"/>
    </row>
    <row r="63" spans="1:7" ht="12.75" customHeight="1">
      <c r="A63" s="133" t="s">
        <v>65</v>
      </c>
      <c r="B63" s="134" t="s">
        <v>31</v>
      </c>
      <c r="C63" s="135" t="e">
        <f>IF(AND(#REF!="",#REF!="",#REF!="",#REF!=""),"",IF(OR(#REF!="",#REF!="",#REF!="",#REF!=""),IF(#REF!="","",CONCATENATE(VLOOKUP(#REF!,DKY_seznam!$A$4:$D$267,1)," ",VLOOKUP(#REF!,DKY_seznam!$A$4:$D$267,2))),IF(#REF!="","",CONCATENATE(VLOOKUP(#REF!,DKY_seznam!$A$4:$D$267,1)," ",VLOOKUP(#REF!,DKY_seznam!$A$4:$D$267,2)))))</f>
        <v>#REF!</v>
      </c>
      <c r="D63" s="136" t="e">
        <f>IF(AND(#REF!="",#REF!="",#REF!="",#REF!=""),"",IF(OR(#REF!="",#REF!="",#REF!="",#REF!=""),IF(#REF!="","",VLOOKUP(#REF!,DKY_seznam!$A$4:$D$267,3)),IF(#REF!="","",VLOOKUP(#REF!,DKY_seznam!$A$4:$D$267,3))))</f>
        <v>#REF!</v>
      </c>
      <c r="E63" s="136" t="e">
        <f>IF(AND(#REF!="",#REF!="",#REF!="",#REF!=""),"",IF(OR(#REF!="",#REF!="",#REF!="",#REF!=""),IF(#REF!="","",CONCATENATE(VLOOKUP(#REF!,DKY_seznam!$A$4:$D$267,1)," ",VLOOKUP(#REF!,DKY_seznam!$A$4:$D$267,2))),IF(#REF!="","",CONCATENATE(VLOOKUP(#REF!,DKY_seznam!$A$4:$D$267,1)," ",VLOOKUP(#REF!,DKY_seznam!$A$4:$D$267,2)))))</f>
        <v>#REF!</v>
      </c>
      <c r="F63" s="136" t="e">
        <f>IF(AND(#REF!="",#REF!="",#REF!="",#REF!=""),"",IF(OR(#REF!="",#REF!="",#REF!="",#REF!=""),IF(#REF!="","",VLOOKUP(#REF!,DKY_seznam!$A$4:$D$267,3)),IF(#REF!="","",VLOOKUP(#REF!,DKY_seznam!$A$4:$D$267,3))))</f>
        <v>#REF!</v>
      </c>
      <c r="G63" s="264">
        <v>32</v>
      </c>
    </row>
    <row r="64" spans="1:7" ht="12.75" customHeight="1" thickBot="1">
      <c r="A64" s="137" t="s">
        <v>65</v>
      </c>
      <c r="B64" s="138" t="s">
        <v>31</v>
      </c>
      <c r="C64" s="139" t="e">
        <f>IF(AND(#REF!="",#REF!="",#REF!="",#REF!=""),"",IF(OR(#REF!="",#REF!="",#REF!="",#REF!=""),"",IF(#REF!="","",CONCATENATE(VLOOKUP(#REF!,DKY_seznam!$A$4:$D$267,1)," ",VLOOKUP(#REF!,DKY_seznam!$A$4:$D$267,2)))))</f>
        <v>#REF!</v>
      </c>
      <c r="D64" s="140" t="e">
        <f>IF(AND(#REF!="",#REF!="",#REF!="",#REF!=""),"",IF(OR(#REF!="",#REF!="",#REF!="",#REF!=""),"",IF(#REF!="","",VLOOKUP(#REF!,DKY_seznam!$A$4:$D$267,3))))</f>
        <v>#REF!</v>
      </c>
      <c r="E64" s="140" t="e">
        <f>IF(AND(#REF!="",#REF!="",#REF!="",#REF!=""),"",IF(OR(#REF!="",#REF!="",#REF!="",#REF!=""),"",IF(#REF!="","",CONCATENATE(VLOOKUP(#REF!,DKY_seznam!$A$4:$D$267,1)," ",VLOOKUP(#REF!,DKY_seznam!$A$4:$D$267,2)))))</f>
        <v>#REF!</v>
      </c>
      <c r="F64" s="140" t="e">
        <f>IF(AND(#REF!="",#REF!="",#REF!="",#REF!=""),"",IF(OR(#REF!="",#REF!="",#REF!="",#REF!=""),"",IF(#REF!="","",VLOOKUP(#REF!,DKY_seznam!$A$4:$D$267,3))))</f>
        <v>#REF!</v>
      </c>
      <c r="G64" s="265"/>
    </row>
    <row r="65" spans="1:7" ht="12.75" customHeight="1">
      <c r="A65" s="109" t="s">
        <v>34</v>
      </c>
      <c r="B65" s="109" t="s">
        <v>32</v>
      </c>
      <c r="C65" s="110" t="e">
        <f>IF(AND(#REF!="",#REF!="",#REF!="",#REF!=""),"",IF(OR(#REF!="",#REF!="",#REF!="",#REF!=""),IF(#REF!="","",CONCATENATE(VLOOKUP(#REF!,DKY_seznam!$A$4:$D$267,1)," ",VLOOKUP(#REF!,DKY_seznam!$A$4:$D$267,2))),IF(#REF!="","",CONCATENATE(VLOOKUP(#REF!,DKY_seznam!$A$4:$D$267,1)," ",VLOOKUP(#REF!,DKY_seznam!$A$4:$D$267,2)))))</f>
        <v>#REF!</v>
      </c>
      <c r="D65" s="111" t="e">
        <f>IF(AND(#REF!="",#REF!="",#REF!="",#REF!=""),"",IF(OR(#REF!="",#REF!="",#REF!="",#REF!=""),IF(#REF!="","",VLOOKUP(#REF!,DKY_seznam!$A$4:$D$267,3)),IF(#REF!="","",VLOOKUP(#REF!,DKY_seznam!$A$4:$D$267,3))))</f>
        <v>#REF!</v>
      </c>
      <c r="E65" s="111" t="e">
        <f>IF(AND(#REF!="",#REF!="",#REF!="",#REF!=""),"",IF(OR(#REF!="",#REF!="",#REF!="",#REF!=""),IF(#REF!="","",CONCATENATE(VLOOKUP(#REF!,DKY_seznam!$A$4:$D$267,1)," ",VLOOKUP(#REF!,DKY_seznam!$A$4:$D$267,2))),IF(#REF!="","",CONCATENATE(VLOOKUP(#REF!,DKY_seznam!$A$4:$D$267,1)," ",VLOOKUP(#REF!,DKY_seznam!$A$4:$D$267,2)))))</f>
        <v>#REF!</v>
      </c>
      <c r="F65" s="111" t="e">
        <f>IF(AND(#REF!="",#REF!="",#REF!="",#REF!=""),"",IF(OR(#REF!="",#REF!="",#REF!="",#REF!=""),IF(#REF!="","",VLOOKUP(#REF!,DKY_seznam!$A$4:$D$267,3)),IF(#REF!="","",VLOOKUP(#REF!,DKY_seznam!$A$4:$D$267,3))))</f>
        <v>#REF!</v>
      </c>
      <c r="G65" s="262">
        <v>1</v>
      </c>
    </row>
    <row r="66" spans="1:7" ht="12.75" customHeight="1">
      <c r="A66" s="109" t="s">
        <v>34</v>
      </c>
      <c r="B66" s="109" t="s">
        <v>32</v>
      </c>
      <c r="C66" s="110" t="e">
        <f>IF(AND(#REF!="",#REF!="",#REF!="",#REF!=""),"",IF(OR(#REF!="",#REF!="",#REF!="",#REF!=""),"",IF(#REF!="","",CONCATENATE(VLOOKUP(#REF!,DKY_seznam!$A$4:$D$267,1)," ",VLOOKUP(#REF!,DKY_seznam!$A$4:$D$267,2)))))</f>
        <v>#REF!</v>
      </c>
      <c r="D66" s="111" t="e">
        <f>IF(AND(#REF!="",#REF!="",#REF!="",#REF!=""),"",IF(OR(#REF!="",#REF!="",#REF!="",#REF!=""),"",IF(#REF!="","",VLOOKUP(#REF!,DKY_seznam!$A$4:$D$267,3))))</f>
        <v>#REF!</v>
      </c>
      <c r="E66" s="111" t="e">
        <f>IF(AND(#REF!="",#REF!="",#REF!="",#REF!=""),"",IF(OR(#REF!="",#REF!="",#REF!="",#REF!=""),"",IF(#REF!="","",CONCATENATE(VLOOKUP(#REF!,DKY_seznam!$A$4:$D$267,1)," ",VLOOKUP(#REF!,DKY_seznam!$A$4:$D$267,2)))))</f>
        <v>#REF!</v>
      </c>
      <c r="F66" s="111" t="e">
        <f>IF(AND(#REF!="",#REF!="",#REF!="",#REF!=""),"",IF(OR(#REF!="",#REF!="",#REF!="",#REF!=""),"",IF(#REF!="","",VLOOKUP(#REF!,DKY_seznam!$A$4:$D$267,3))))</f>
        <v>#REF!</v>
      </c>
      <c r="G66" s="262"/>
    </row>
    <row r="67" spans="1:7" ht="12.75" customHeight="1">
      <c r="A67" s="126" t="s">
        <v>35</v>
      </c>
      <c r="B67" s="112" t="s">
        <v>32</v>
      </c>
      <c r="C67" s="132" t="e">
        <f>IF(AND(#REF!="",#REF!="",#REF!="",#REF!=""),"",IF(OR(#REF!="",#REF!="",#REF!="",#REF!=""),IF(#REF!="","",CONCATENATE(VLOOKUP(#REF!,DKY_seznam!$A$4:$D$267,1)," ",VLOOKUP(#REF!,DKY_seznam!$A$4:$D$267,2))),IF(#REF!="","",CONCATENATE(VLOOKUP(#REF!,DKY_seznam!$A$4:$D$267,1)," ",VLOOKUP(#REF!,DKY_seznam!$A$4:$D$267,2)))))</f>
        <v>#REF!</v>
      </c>
      <c r="D67" s="127" t="e">
        <f>IF(AND(#REF!="",#REF!="",#REF!="",#REF!=""),"",IF(OR(#REF!="",#REF!="",#REF!="",#REF!=""),IF(#REF!="","",VLOOKUP(#REF!,DKY_seznam!$A$4:$D$267,3)),IF(#REF!="","",VLOOKUP(#REF!,DKY_seznam!$A$4:$D$267,3))))</f>
        <v>#REF!</v>
      </c>
      <c r="E67" s="127" t="e">
        <f>IF(AND(#REF!="",#REF!="",#REF!="",#REF!=""),"",IF(OR(#REF!="",#REF!="",#REF!="",#REF!=""),IF(#REF!="","",CONCATENATE(VLOOKUP(#REF!,DKY_seznam!$A$4:$D$267,1)," ",VLOOKUP(#REF!,DKY_seznam!$A$4:$D$267,2))),IF(#REF!="","",CONCATENATE(VLOOKUP(#REF!,DKY_seznam!$A$4:$D$267,1)," ",VLOOKUP(#REF!,DKY_seznam!$A$4:$D$267,2)))))</f>
        <v>#REF!</v>
      </c>
      <c r="F67" s="127" t="e">
        <f>IF(AND(#REF!="",#REF!="",#REF!="",#REF!=""),"",IF(OR(#REF!="",#REF!="",#REF!="",#REF!=""),IF(#REF!="","",VLOOKUP(#REF!,DKY_seznam!$A$4:$D$267,3)),IF(#REF!="","",VLOOKUP(#REF!,DKY_seznam!$A$4:$D$267,3))))</f>
        <v>#REF!</v>
      </c>
      <c r="G67" s="263">
        <v>2</v>
      </c>
    </row>
    <row r="68" spans="1:7" ht="12.75" customHeight="1">
      <c r="A68" s="126" t="s">
        <v>35</v>
      </c>
      <c r="B68" s="112" t="s">
        <v>32</v>
      </c>
      <c r="C68" s="132" t="e">
        <f>IF(AND(#REF!="",#REF!="",#REF!="",#REF!=""),"",IF(OR(#REF!="",#REF!="",#REF!="",#REF!=""),"",IF(#REF!="","",CONCATENATE(VLOOKUP(#REF!,DKY_seznam!$A$4:$D$267,1)," ",VLOOKUP(#REF!,DKY_seznam!$A$4:$D$267,2)))))</f>
        <v>#REF!</v>
      </c>
      <c r="D68" s="127" t="e">
        <f>IF(AND(#REF!="",#REF!="",#REF!="",#REF!=""),"",IF(OR(#REF!="",#REF!="",#REF!="",#REF!=""),"",IF(#REF!="","",VLOOKUP(#REF!,DKY_seznam!$A$4:$D$267,3))))</f>
        <v>#REF!</v>
      </c>
      <c r="E68" s="127" t="e">
        <f>IF(AND(#REF!="",#REF!="",#REF!="",#REF!=""),"",IF(OR(#REF!="",#REF!="",#REF!="",#REF!=""),"",IF(#REF!="","",CONCATENATE(VLOOKUP(#REF!,DKY_seznam!$A$4:$D$267,1)," ",VLOOKUP(#REF!,DKY_seznam!$A$4:$D$267,2)))))</f>
        <v>#REF!</v>
      </c>
      <c r="F68" s="127" t="e">
        <f>IF(AND(#REF!="",#REF!="",#REF!="",#REF!=""),"",IF(OR(#REF!="",#REF!="",#REF!="",#REF!=""),"",IF(#REF!="","",VLOOKUP(#REF!,DKY_seznam!$A$4:$D$267,3))))</f>
        <v>#REF!</v>
      </c>
      <c r="G68" s="263"/>
    </row>
    <row r="69" spans="1:7" ht="12.75" customHeight="1">
      <c r="A69" s="109" t="s">
        <v>36</v>
      </c>
      <c r="B69" s="109" t="s">
        <v>32</v>
      </c>
      <c r="C69" s="110" t="e">
        <f>IF(AND(#REF!="",#REF!="",#REF!="",#REF!=""),"",IF(OR(#REF!="",#REF!="",#REF!="",#REF!=""),IF(#REF!="","",CONCATENATE(VLOOKUP(#REF!,DKY_seznam!$A$4:$D$267,1)," ",VLOOKUP(#REF!,DKY_seznam!$A$4:$D$267,2))),IF(#REF!="","",CONCATENATE(VLOOKUP(#REF!,DKY_seznam!$A$4:$D$267,1)," ",VLOOKUP(#REF!,DKY_seznam!$A$4:$D$267,2)))))</f>
        <v>#REF!</v>
      </c>
      <c r="D69" s="111" t="e">
        <f>IF(AND(#REF!="",#REF!="",#REF!="",#REF!=""),"",IF(OR(#REF!="",#REF!="",#REF!="",#REF!=""),IF(#REF!="","",VLOOKUP(#REF!,DKY_seznam!$A$4:$D$267,3)),IF(#REF!="","",VLOOKUP(#REF!,DKY_seznam!$A$4:$D$267,3))))</f>
        <v>#REF!</v>
      </c>
      <c r="E69" s="111" t="e">
        <f>IF(AND(#REF!="",#REF!="",#REF!="",#REF!=""),"",IF(OR(#REF!="",#REF!="",#REF!="",#REF!=""),IF(#REF!="","",CONCATENATE(VLOOKUP(#REF!,DKY_seznam!$A$4:$D$267,1)," ",VLOOKUP(#REF!,DKY_seznam!$A$4:$D$267,2))),IF(#REF!="","",CONCATENATE(VLOOKUP(#REF!,DKY_seznam!$A$4:$D$267,1)," ",VLOOKUP(#REF!,DKY_seznam!$A$4:$D$267,2)))))</f>
        <v>#REF!</v>
      </c>
      <c r="F69" s="111" t="e">
        <f>IF(AND(#REF!="",#REF!="",#REF!="",#REF!=""),"",IF(OR(#REF!="",#REF!="",#REF!="",#REF!=""),IF(#REF!="","",VLOOKUP(#REF!,DKY_seznam!$A$4:$D$267,3)),IF(#REF!="","",VLOOKUP(#REF!,DKY_seznam!$A$4:$D$267,3))))</f>
        <v>#REF!</v>
      </c>
      <c r="G69" s="262">
        <v>3</v>
      </c>
    </row>
    <row r="70" spans="1:7" ht="12.75" customHeight="1">
      <c r="A70" s="109" t="s">
        <v>36</v>
      </c>
      <c r="B70" s="109" t="s">
        <v>32</v>
      </c>
      <c r="C70" s="110" t="e">
        <f>IF(AND(#REF!="",#REF!="",#REF!="",#REF!=""),"",IF(OR(#REF!="",#REF!="",#REF!="",#REF!=""),"",IF(#REF!="","",CONCATENATE(VLOOKUP(#REF!,DKY_seznam!$A$4:$D$267,1)," ",VLOOKUP(#REF!,DKY_seznam!$A$4:$D$267,2)))))</f>
        <v>#REF!</v>
      </c>
      <c r="D70" s="111" t="e">
        <f>IF(AND(#REF!="",#REF!="",#REF!="",#REF!=""),"",IF(OR(#REF!="",#REF!="",#REF!="",#REF!=""),"",IF(#REF!="","",VLOOKUP(#REF!,DKY_seznam!$A$4:$D$267,3))))</f>
        <v>#REF!</v>
      </c>
      <c r="E70" s="111" t="e">
        <f>IF(AND(#REF!="",#REF!="",#REF!="",#REF!=""),"",IF(OR(#REF!="",#REF!="",#REF!="",#REF!=""),"",IF(#REF!="","",CONCATENATE(VLOOKUP(#REF!,DKY_seznam!$A$4:$D$267,1)," ",VLOOKUP(#REF!,DKY_seznam!$A$4:$D$267,2)))))</f>
        <v>#REF!</v>
      </c>
      <c r="F70" s="111" t="e">
        <f>IF(AND(#REF!="",#REF!="",#REF!="",#REF!=""),"",IF(OR(#REF!="",#REF!="",#REF!="",#REF!=""),"",IF(#REF!="","",VLOOKUP(#REF!,DKY_seznam!$A$4:$D$267,3))))</f>
        <v>#REF!</v>
      </c>
      <c r="G70" s="262"/>
    </row>
    <row r="71" spans="1:7" ht="12.75" customHeight="1">
      <c r="A71" s="126" t="s">
        <v>37</v>
      </c>
      <c r="B71" s="112" t="s">
        <v>32</v>
      </c>
      <c r="C71" s="132" t="e">
        <f>IF(AND(#REF!="",#REF!="",#REF!="",#REF!=""),"",IF(OR(#REF!="",#REF!="",#REF!="",#REF!=""),IF(#REF!="","",CONCATENATE(VLOOKUP(#REF!,DKY_seznam!$A$4:$D$267,1)," ",VLOOKUP(#REF!,DKY_seznam!$A$4:$D$267,2))),IF(#REF!="","",CONCATENATE(VLOOKUP(#REF!,DKY_seznam!$A$4:$D$267,1)," ",VLOOKUP(#REF!,DKY_seznam!$A$4:$D$267,2)))))</f>
        <v>#REF!</v>
      </c>
      <c r="D71" s="127" t="e">
        <f>IF(AND(#REF!="",#REF!="",#REF!="",#REF!=""),"",IF(OR(#REF!="",#REF!="",#REF!="",#REF!=""),IF(#REF!="","",VLOOKUP(#REF!,DKY_seznam!$A$4:$D$267,3)),IF(#REF!="","",VLOOKUP(#REF!,DKY_seznam!$A$4:$D$267,3))))</f>
        <v>#REF!</v>
      </c>
      <c r="E71" s="127" t="e">
        <f>IF(AND(#REF!="",#REF!="",#REF!="",#REF!=""),"",IF(OR(#REF!="",#REF!="",#REF!="",#REF!=""),IF(#REF!="","",CONCATENATE(VLOOKUP(#REF!,DKY_seznam!$A$4:$D$267,1)," ",VLOOKUP(#REF!,DKY_seznam!$A$4:$D$267,2))),IF(#REF!="","",CONCATENATE(VLOOKUP(#REF!,DKY_seznam!$A$4:$D$267,1)," ",VLOOKUP(#REF!,DKY_seznam!$A$4:$D$267,2)))))</f>
        <v>#REF!</v>
      </c>
      <c r="F71" s="127" t="e">
        <f>IF(AND(#REF!="",#REF!="",#REF!="",#REF!=""),"",IF(OR(#REF!="",#REF!="",#REF!="",#REF!=""),IF(#REF!="","",VLOOKUP(#REF!,DKY_seznam!$A$4:$D$267,3)),IF(#REF!="","",VLOOKUP(#REF!,DKY_seznam!$A$4:$D$267,3))))</f>
        <v>#REF!</v>
      </c>
      <c r="G71" s="263">
        <v>4</v>
      </c>
    </row>
    <row r="72" spans="1:7" ht="12.75" customHeight="1">
      <c r="A72" s="126" t="s">
        <v>37</v>
      </c>
      <c r="B72" s="112" t="s">
        <v>32</v>
      </c>
      <c r="C72" s="132" t="e">
        <f>IF(AND(#REF!="",#REF!="",#REF!="",#REF!=""),"",IF(OR(#REF!="",#REF!="",#REF!="",#REF!=""),"",IF(#REF!="","",CONCATENATE(VLOOKUP(#REF!,DKY_seznam!$A$4:$D$267,1)," ",VLOOKUP(#REF!,DKY_seznam!$A$4:$D$267,2)))))</f>
        <v>#REF!</v>
      </c>
      <c r="D72" s="127" t="e">
        <f>IF(AND(#REF!="",#REF!="",#REF!="",#REF!=""),"",IF(OR(#REF!="",#REF!="",#REF!="",#REF!=""),"",IF(#REF!="","",VLOOKUP(#REF!,DKY_seznam!$A$4:$D$267,3))))</f>
        <v>#REF!</v>
      </c>
      <c r="E72" s="127" t="e">
        <f>IF(AND(#REF!="",#REF!="",#REF!="",#REF!=""),"",IF(OR(#REF!="",#REF!="",#REF!="",#REF!=""),"",IF(#REF!="","",CONCATENATE(VLOOKUP(#REF!,DKY_seznam!$A$4:$D$267,1)," ",VLOOKUP(#REF!,DKY_seznam!$A$4:$D$267,2)))))</f>
        <v>#REF!</v>
      </c>
      <c r="F72" s="127" t="e">
        <f>IF(AND(#REF!="",#REF!="",#REF!="",#REF!=""),"",IF(OR(#REF!="",#REF!="",#REF!="",#REF!=""),"",IF(#REF!="","",VLOOKUP(#REF!,DKY_seznam!$A$4:$D$267,3))))</f>
        <v>#REF!</v>
      </c>
      <c r="G72" s="263"/>
    </row>
    <row r="73" spans="1:7" ht="12.75" customHeight="1">
      <c r="A73" s="109" t="s">
        <v>38</v>
      </c>
      <c r="B73" s="109" t="s">
        <v>32</v>
      </c>
      <c r="C73" s="110" t="e">
        <f>IF(AND(#REF!="",#REF!="",#REF!="",#REF!=""),"",IF(OR(#REF!="",#REF!="",#REF!="",#REF!=""),IF(#REF!="","",CONCATENATE(VLOOKUP(#REF!,DKY_seznam!$A$4:$D$267,1)," ",VLOOKUP(#REF!,DKY_seznam!$A$4:$D$267,2))),IF(#REF!="","",CONCATENATE(VLOOKUP(#REF!,DKY_seznam!$A$4:$D$267,1)," ",VLOOKUP(#REF!,DKY_seznam!$A$4:$D$267,2)))))</f>
        <v>#REF!</v>
      </c>
      <c r="D73" s="111" t="e">
        <f>IF(AND(#REF!="",#REF!="",#REF!="",#REF!=""),"",IF(OR(#REF!="",#REF!="",#REF!="",#REF!=""),IF(#REF!="","",VLOOKUP(#REF!,DKY_seznam!$A$4:$D$267,3)),IF(#REF!="","",VLOOKUP(#REF!,DKY_seznam!$A$4:$D$267,3))))</f>
        <v>#REF!</v>
      </c>
      <c r="E73" s="111" t="e">
        <f>IF(AND(#REF!="",#REF!="",#REF!="",#REF!=""),"",IF(OR(#REF!="",#REF!="",#REF!="",#REF!=""),IF(#REF!="","",CONCATENATE(VLOOKUP(#REF!,DKY_seznam!$A$4:$D$267,1)," ",VLOOKUP(#REF!,DKY_seznam!$A$4:$D$267,2))),IF(#REF!="","",CONCATENATE(VLOOKUP(#REF!,DKY_seznam!$A$4:$D$267,1)," ",VLOOKUP(#REF!,DKY_seznam!$A$4:$D$267,2)))))</f>
        <v>#REF!</v>
      </c>
      <c r="F73" s="111" t="e">
        <f>IF(AND(#REF!="",#REF!="",#REF!="",#REF!=""),"",IF(OR(#REF!="",#REF!="",#REF!="",#REF!=""),IF(#REF!="","",VLOOKUP(#REF!,DKY_seznam!$A$4:$D$267,3)),IF(#REF!="","",VLOOKUP(#REF!,DKY_seznam!$A$4:$D$267,3))))</f>
        <v>#REF!</v>
      </c>
      <c r="G73" s="262">
        <v>5</v>
      </c>
    </row>
    <row r="74" spans="1:7" ht="12.75" customHeight="1">
      <c r="A74" s="109" t="s">
        <v>38</v>
      </c>
      <c r="B74" s="109" t="s">
        <v>32</v>
      </c>
      <c r="C74" s="110" t="e">
        <f>IF(AND(#REF!="",#REF!="",#REF!="",#REF!=""),"",IF(OR(#REF!="",#REF!="",#REF!="",#REF!=""),"",IF(#REF!="","",CONCATENATE(VLOOKUP(#REF!,DKY_seznam!$A$4:$D$267,1)," ",VLOOKUP(#REF!,DKY_seznam!$A$4:$D$267,2)))))</f>
        <v>#REF!</v>
      </c>
      <c r="D74" s="111" t="e">
        <f>IF(AND(#REF!="",#REF!="",#REF!="",#REF!=""),"",IF(OR(#REF!="",#REF!="",#REF!="",#REF!=""),"",IF(#REF!="","",VLOOKUP(#REF!,DKY_seznam!$A$4:$D$267,3))))</f>
        <v>#REF!</v>
      </c>
      <c r="E74" s="111" t="e">
        <f>IF(AND(#REF!="",#REF!="",#REF!="",#REF!=""),"",IF(OR(#REF!="",#REF!="",#REF!="",#REF!=""),"",IF(#REF!="","",CONCATENATE(VLOOKUP(#REF!,DKY_seznam!$A$4:$D$267,1)," ",VLOOKUP(#REF!,DKY_seznam!$A$4:$D$267,2)))))</f>
        <v>#REF!</v>
      </c>
      <c r="F74" s="111" t="e">
        <f>IF(AND(#REF!="",#REF!="",#REF!="",#REF!=""),"",IF(OR(#REF!="",#REF!="",#REF!="",#REF!=""),"",IF(#REF!="","",VLOOKUP(#REF!,DKY_seznam!$A$4:$D$267,3))))</f>
        <v>#REF!</v>
      </c>
      <c r="G74" s="262"/>
    </row>
    <row r="75" spans="1:7" ht="12.75" customHeight="1">
      <c r="A75" s="126" t="s">
        <v>39</v>
      </c>
      <c r="B75" s="112" t="s">
        <v>32</v>
      </c>
      <c r="C75" s="132" t="e">
        <f>IF(AND(#REF!="",#REF!="",#REF!="",#REF!=""),"",IF(OR(#REF!="",#REF!="",#REF!="",#REF!=""),IF(#REF!="","",CONCATENATE(VLOOKUP(#REF!,DKY_seznam!$A$4:$D$267,1)," ",VLOOKUP(#REF!,DKY_seznam!$A$4:$D$267,2))),IF(#REF!="","",CONCATENATE(VLOOKUP(#REF!,DKY_seznam!$A$4:$D$267,1)," ",VLOOKUP(#REF!,DKY_seznam!$A$4:$D$267,2)))))</f>
        <v>#REF!</v>
      </c>
      <c r="D75" s="127" t="e">
        <f>IF(AND(#REF!="",#REF!="",#REF!="",#REF!=""),"",IF(OR(#REF!="",#REF!="",#REF!="",#REF!=""),IF(#REF!="","",VLOOKUP(#REF!,DKY_seznam!$A$4:$D$267,3)),IF(#REF!="","",VLOOKUP(#REF!,DKY_seznam!$A$4:$D$267,3))))</f>
        <v>#REF!</v>
      </c>
      <c r="E75" s="127" t="e">
        <f>IF(AND(#REF!="",#REF!="",#REF!="",#REF!=""),"",IF(OR(#REF!="",#REF!="",#REF!="",#REF!=""),IF(#REF!="","",CONCATENATE(VLOOKUP(#REF!,DKY_seznam!$A$4:$D$267,1)," ",VLOOKUP(#REF!,DKY_seznam!$A$4:$D$267,2))),IF(#REF!="","",CONCATENATE(VLOOKUP(#REF!,DKY_seznam!$A$4:$D$267,1)," ",VLOOKUP(#REF!,DKY_seznam!$A$4:$D$267,2)))))</f>
        <v>#REF!</v>
      </c>
      <c r="F75" s="127" t="e">
        <f>IF(AND(#REF!="",#REF!="",#REF!="",#REF!=""),"",IF(OR(#REF!="",#REF!="",#REF!="",#REF!=""),IF(#REF!="","",VLOOKUP(#REF!,DKY_seznam!$A$4:$D$267,3)),IF(#REF!="","",VLOOKUP(#REF!,DKY_seznam!$A$4:$D$267,3))))</f>
        <v>#REF!</v>
      </c>
      <c r="G75" s="263">
        <v>6</v>
      </c>
    </row>
    <row r="76" spans="1:7" ht="12.75" customHeight="1">
      <c r="A76" s="126" t="s">
        <v>39</v>
      </c>
      <c r="B76" s="112" t="s">
        <v>32</v>
      </c>
      <c r="C76" s="132" t="e">
        <f>IF(AND(#REF!="",#REF!="",#REF!="",#REF!=""),"",IF(OR(#REF!="",#REF!="",#REF!="",#REF!=""),"",IF(#REF!="","",CONCATENATE(VLOOKUP(#REF!,DKY_seznam!$A$4:$D$267,1)," ",VLOOKUP(#REF!,DKY_seznam!$A$4:$D$267,2)))))</f>
        <v>#REF!</v>
      </c>
      <c r="D76" s="127" t="e">
        <f>IF(AND(#REF!="",#REF!="",#REF!="",#REF!=""),"",IF(OR(#REF!="",#REF!="",#REF!="",#REF!=""),"",IF(#REF!="","",VLOOKUP(#REF!,DKY_seznam!$A$4:$D$267,3))))</f>
        <v>#REF!</v>
      </c>
      <c r="E76" s="127" t="e">
        <f>IF(AND(#REF!="",#REF!="",#REF!="",#REF!=""),"",IF(OR(#REF!="",#REF!="",#REF!="",#REF!=""),"",IF(#REF!="","",CONCATENATE(VLOOKUP(#REF!,DKY_seznam!$A$4:$D$267,1)," ",VLOOKUP(#REF!,DKY_seznam!$A$4:$D$267,2)))))</f>
        <v>#REF!</v>
      </c>
      <c r="F76" s="127" t="e">
        <f>IF(AND(#REF!="",#REF!="",#REF!="",#REF!=""),"",IF(OR(#REF!="",#REF!="",#REF!="",#REF!=""),"",IF(#REF!="","",VLOOKUP(#REF!,DKY_seznam!$A$4:$D$267,3))))</f>
        <v>#REF!</v>
      </c>
      <c r="G76" s="263"/>
    </row>
    <row r="77" spans="1:7" ht="12.75" customHeight="1">
      <c r="A77" s="109" t="s">
        <v>40</v>
      </c>
      <c r="B77" s="109" t="s">
        <v>32</v>
      </c>
      <c r="C77" s="110" t="e">
        <f>IF(AND(#REF!="",#REF!="",#REF!="",#REF!=""),"",IF(OR(#REF!="",#REF!="",#REF!="",#REF!=""),IF(#REF!="","",CONCATENATE(VLOOKUP(#REF!,DKY_seznam!$A$4:$D$267,1)," ",VLOOKUP(#REF!,DKY_seznam!$A$4:$D$267,2))),IF(#REF!="","",CONCATENATE(VLOOKUP(#REF!,DKY_seznam!$A$4:$D$267,1)," ",VLOOKUP(#REF!,DKY_seznam!$A$4:$D$267,2)))))</f>
        <v>#REF!</v>
      </c>
      <c r="D77" s="111" t="e">
        <f>IF(AND(#REF!="",#REF!="",#REF!="",#REF!=""),"",IF(OR(#REF!="",#REF!="",#REF!="",#REF!=""),IF(#REF!="","",VLOOKUP(#REF!,DKY_seznam!$A$4:$D$267,3)),IF(#REF!="","",VLOOKUP(#REF!,DKY_seznam!$A$4:$D$267,3))))</f>
        <v>#REF!</v>
      </c>
      <c r="E77" s="111" t="e">
        <f>IF(AND(#REF!="",#REF!="",#REF!="",#REF!=""),"",IF(OR(#REF!="",#REF!="",#REF!="",#REF!=""),IF(#REF!="","",CONCATENATE(VLOOKUP(#REF!,DKY_seznam!$A$4:$D$267,1)," ",VLOOKUP(#REF!,DKY_seznam!$A$4:$D$267,2))),IF(#REF!="","",CONCATENATE(VLOOKUP(#REF!,DKY_seznam!$A$4:$D$267,1)," ",VLOOKUP(#REF!,DKY_seznam!$A$4:$D$267,2)))))</f>
        <v>#REF!</v>
      </c>
      <c r="F77" s="111" t="e">
        <f>IF(AND(#REF!="",#REF!="",#REF!="",#REF!=""),"",IF(OR(#REF!="",#REF!="",#REF!="",#REF!=""),IF(#REF!="","",VLOOKUP(#REF!,DKY_seznam!$A$4:$D$267,3)),IF(#REF!="","",VLOOKUP(#REF!,DKY_seznam!$A$4:$D$267,3))))</f>
        <v>#REF!</v>
      </c>
      <c r="G77" s="262">
        <v>7</v>
      </c>
    </row>
    <row r="78" spans="1:7" ht="12.75" customHeight="1">
      <c r="A78" s="109" t="s">
        <v>40</v>
      </c>
      <c r="B78" s="109" t="s">
        <v>32</v>
      </c>
      <c r="C78" s="110" t="e">
        <f>IF(AND(#REF!="",#REF!="",#REF!="",#REF!=""),"",IF(OR(#REF!="",#REF!="",#REF!="",#REF!=""),"",IF(#REF!="","",CONCATENATE(VLOOKUP(#REF!,DKY_seznam!$A$4:$D$267,1)," ",VLOOKUP(#REF!,DKY_seznam!$A$4:$D$267,2)))))</f>
        <v>#REF!</v>
      </c>
      <c r="D78" s="111" t="e">
        <f>IF(AND(#REF!="",#REF!="",#REF!="",#REF!=""),"",IF(OR(#REF!="",#REF!="",#REF!="",#REF!=""),"",IF(#REF!="","",VLOOKUP(#REF!,DKY_seznam!$A$4:$D$267,3))))</f>
        <v>#REF!</v>
      </c>
      <c r="E78" s="111" t="e">
        <f>IF(AND(#REF!="",#REF!="",#REF!="",#REF!=""),"",IF(OR(#REF!="",#REF!="",#REF!="",#REF!=""),"",IF(#REF!="","",CONCATENATE(VLOOKUP(#REF!,DKY_seznam!$A$4:$D$267,1)," ",VLOOKUP(#REF!,DKY_seznam!$A$4:$D$267,2)))))</f>
        <v>#REF!</v>
      </c>
      <c r="F78" s="111" t="e">
        <f>IF(AND(#REF!="",#REF!="",#REF!="",#REF!=""),"",IF(OR(#REF!="",#REF!="",#REF!="",#REF!=""),"",IF(#REF!="","",VLOOKUP(#REF!,DKY_seznam!$A$4:$D$267,3))))</f>
        <v>#REF!</v>
      </c>
      <c r="G78" s="262"/>
    </row>
    <row r="79" spans="1:7" ht="12.75" customHeight="1">
      <c r="A79" s="126" t="s">
        <v>41</v>
      </c>
      <c r="B79" s="112" t="s">
        <v>32</v>
      </c>
      <c r="C79" s="132" t="e">
        <f>IF(AND(#REF!="",#REF!="",#REF!="",#REF!=""),"",IF(OR(#REF!="",#REF!="",#REF!="",#REF!=""),IF(#REF!="","",CONCATENATE(VLOOKUP(#REF!,DKY_seznam!$A$4:$D$267,1)," ",VLOOKUP(#REF!,DKY_seznam!$A$4:$D$267,2))),IF(#REF!="","",CONCATENATE(VLOOKUP(#REF!,DKY_seznam!$A$4:$D$267,1)," ",VLOOKUP(#REF!,DKY_seznam!$A$4:$D$267,2)))))</f>
        <v>#REF!</v>
      </c>
      <c r="D79" s="127" t="e">
        <f>IF(AND(#REF!="",#REF!="",#REF!="",#REF!=""),"",IF(OR(#REF!="",#REF!="",#REF!="",#REF!=""),IF(#REF!="","",VLOOKUP(#REF!,DKY_seznam!$A$4:$D$267,3)),IF(#REF!="","",VLOOKUP(#REF!,DKY_seznam!$A$4:$D$267,3))))</f>
        <v>#REF!</v>
      </c>
      <c r="E79" s="127" t="e">
        <f>IF(AND(#REF!="",#REF!="",#REF!="",#REF!=""),"",IF(OR(#REF!="",#REF!="",#REF!="",#REF!=""),IF(#REF!="","",CONCATENATE(VLOOKUP(#REF!,DKY_seznam!$A$4:$D$267,1)," ",VLOOKUP(#REF!,DKY_seznam!$A$4:$D$267,2))),IF(#REF!="","",CONCATENATE(VLOOKUP(#REF!,DKY_seznam!$A$4:$D$267,1)," ",VLOOKUP(#REF!,DKY_seznam!$A$4:$D$267,2)))))</f>
        <v>#REF!</v>
      </c>
      <c r="F79" s="127" t="e">
        <f>IF(AND(#REF!="",#REF!="",#REF!="",#REF!=""),"",IF(OR(#REF!="",#REF!="",#REF!="",#REF!=""),IF(#REF!="","",VLOOKUP(#REF!,DKY_seznam!$A$4:$D$267,3)),IF(#REF!="","",VLOOKUP(#REF!,DKY_seznam!$A$4:$D$267,3))))</f>
        <v>#REF!</v>
      </c>
      <c r="G79" s="263">
        <v>8</v>
      </c>
    </row>
    <row r="80" spans="1:7" ht="12.75" customHeight="1">
      <c r="A80" s="126" t="s">
        <v>41</v>
      </c>
      <c r="B80" s="112" t="s">
        <v>32</v>
      </c>
      <c r="C80" s="132" t="e">
        <f>IF(AND(#REF!="",#REF!="",#REF!="",#REF!=""),"",IF(OR(#REF!="",#REF!="",#REF!="",#REF!=""),"",IF(#REF!="","",CONCATENATE(VLOOKUP(#REF!,DKY_seznam!$A$4:$D$267,1)," ",VLOOKUP(#REF!,DKY_seznam!$A$4:$D$267,2)))))</f>
        <v>#REF!</v>
      </c>
      <c r="D80" s="127" t="e">
        <f>IF(AND(#REF!="",#REF!="",#REF!="",#REF!=""),"",IF(OR(#REF!="",#REF!="",#REF!="",#REF!=""),"",IF(#REF!="","",VLOOKUP(#REF!,DKY_seznam!$A$4:$D$267,3))))</f>
        <v>#REF!</v>
      </c>
      <c r="E80" s="127" t="e">
        <f>IF(AND(#REF!="",#REF!="",#REF!="",#REF!=""),"",IF(OR(#REF!="",#REF!="",#REF!="",#REF!=""),"",IF(#REF!="","",CONCATENATE(VLOOKUP(#REF!,DKY_seznam!$A$4:$D$267,1)," ",VLOOKUP(#REF!,DKY_seznam!$A$4:$D$267,2)))))</f>
        <v>#REF!</v>
      </c>
      <c r="F80" s="127" t="e">
        <f>IF(AND(#REF!="",#REF!="",#REF!="",#REF!=""),"",IF(OR(#REF!="",#REF!="",#REF!="",#REF!=""),"",IF(#REF!="","",VLOOKUP(#REF!,DKY_seznam!$A$4:$D$267,3))))</f>
        <v>#REF!</v>
      </c>
      <c r="G80" s="263"/>
    </row>
    <row r="81" spans="1:7" ht="12.75" customHeight="1">
      <c r="A81" s="109" t="s">
        <v>42</v>
      </c>
      <c r="B81" s="109" t="s">
        <v>32</v>
      </c>
      <c r="C81" s="110" t="e">
        <f>IF(AND(#REF!="",#REF!="",#REF!="",#REF!=""),"",IF(OR(#REF!="",#REF!="",#REF!="",#REF!=""),IF(#REF!="","",CONCATENATE(VLOOKUP(#REF!,DKY_seznam!$A$4:$D$267,1)," ",VLOOKUP(#REF!,DKY_seznam!$A$4:$D$267,2))),IF(#REF!="","",CONCATENATE(VLOOKUP(#REF!,DKY_seznam!$A$4:$D$267,1)," ",VLOOKUP(#REF!,DKY_seznam!$A$4:$D$267,2)))))</f>
        <v>#REF!</v>
      </c>
      <c r="D81" s="111" t="e">
        <f>IF(AND(#REF!="",#REF!="",#REF!="",#REF!=""),"",IF(OR(#REF!="",#REF!="",#REF!="",#REF!=""),IF(#REF!="","",VLOOKUP(#REF!,DKY_seznam!$A$4:$D$267,3)),IF(#REF!="","",VLOOKUP(#REF!,DKY_seznam!$A$4:$D$267,3))))</f>
        <v>#REF!</v>
      </c>
      <c r="E81" s="111" t="e">
        <f>IF(AND(#REF!="",#REF!="",#REF!="",#REF!=""),"",IF(OR(#REF!="",#REF!="",#REF!="",#REF!=""),IF(#REF!="","",CONCATENATE(VLOOKUP(#REF!,DKY_seznam!$A$4:$D$267,1)," ",VLOOKUP(#REF!,DKY_seznam!$A$4:$D$267,2))),IF(#REF!="","",CONCATENATE(VLOOKUP(#REF!,DKY_seznam!$A$4:$D$267,1)," ",VLOOKUP(#REF!,DKY_seznam!$A$4:$D$267,2)))))</f>
        <v>#REF!</v>
      </c>
      <c r="F81" s="111" t="e">
        <f>IF(AND(#REF!="",#REF!="",#REF!="",#REF!=""),"",IF(OR(#REF!="",#REF!="",#REF!="",#REF!=""),IF(#REF!="","",VLOOKUP(#REF!,DKY_seznam!$A$4:$D$267,3)),IF(#REF!="","",VLOOKUP(#REF!,DKY_seznam!$A$4:$D$267,3))))</f>
        <v>#REF!</v>
      </c>
      <c r="G81" s="262">
        <v>9</v>
      </c>
    </row>
    <row r="82" spans="1:7" ht="12.75" customHeight="1">
      <c r="A82" s="109" t="s">
        <v>42</v>
      </c>
      <c r="B82" s="109" t="s">
        <v>32</v>
      </c>
      <c r="C82" s="110" t="e">
        <f>IF(AND(#REF!="",#REF!="",#REF!="",#REF!=""),"",IF(OR(#REF!="",#REF!="",#REF!="",#REF!=""),"",IF(#REF!="","",CONCATENATE(VLOOKUP(#REF!,DKY_seznam!$A$4:$D$267,1)," ",VLOOKUP(#REF!,DKY_seznam!$A$4:$D$267,2)))))</f>
        <v>#REF!</v>
      </c>
      <c r="D82" s="111" t="e">
        <f>IF(AND(#REF!="",#REF!="",#REF!="",#REF!=""),"",IF(OR(#REF!="",#REF!="",#REF!="",#REF!=""),"",IF(#REF!="","",VLOOKUP(#REF!,DKY_seznam!$A$4:$D$267,3))))</f>
        <v>#REF!</v>
      </c>
      <c r="E82" s="111" t="e">
        <f>IF(AND(#REF!="",#REF!="",#REF!="",#REF!=""),"",IF(OR(#REF!="",#REF!="",#REF!="",#REF!=""),"",IF(#REF!="","",CONCATENATE(VLOOKUP(#REF!,DKY_seznam!$A$4:$D$267,1)," ",VLOOKUP(#REF!,DKY_seznam!$A$4:$D$267,2)))))</f>
        <v>#REF!</v>
      </c>
      <c r="F82" s="111" t="e">
        <f>IF(AND(#REF!="",#REF!="",#REF!="",#REF!=""),"",IF(OR(#REF!="",#REF!="",#REF!="",#REF!=""),"",IF(#REF!="","",VLOOKUP(#REF!,DKY_seznam!$A$4:$D$267,3))))</f>
        <v>#REF!</v>
      </c>
      <c r="G82" s="262"/>
    </row>
    <row r="83" spans="1:7" ht="12.75" customHeight="1">
      <c r="A83" s="126" t="s">
        <v>43</v>
      </c>
      <c r="B83" s="112" t="s">
        <v>32</v>
      </c>
      <c r="C83" s="132" t="e">
        <f>IF(AND(#REF!="",#REF!="",#REF!="",#REF!=""),"",IF(OR(#REF!="",#REF!="",#REF!="",#REF!=""),IF(#REF!="","",CONCATENATE(VLOOKUP(#REF!,DKY_seznam!$A$4:$D$267,1)," ",VLOOKUP(#REF!,DKY_seznam!$A$4:$D$267,2))),IF(#REF!="","",CONCATENATE(VLOOKUP(#REF!,DKY_seznam!$A$4:$D$267,1)," ",VLOOKUP(#REF!,DKY_seznam!$A$4:$D$267,2)))))</f>
        <v>#REF!</v>
      </c>
      <c r="D83" s="127" t="e">
        <f>IF(AND(#REF!="",#REF!="",#REF!="",#REF!=""),"",IF(OR(#REF!="",#REF!="",#REF!="",#REF!=""),IF(#REF!="","",VLOOKUP(#REF!,DKY_seznam!$A$4:$D$267,3)),IF(#REF!="","",VLOOKUP(#REF!,DKY_seznam!$A$4:$D$267,3))))</f>
        <v>#REF!</v>
      </c>
      <c r="E83" s="127" t="e">
        <f>IF(AND(#REF!="",#REF!="",#REF!="",#REF!=""),"",IF(OR(#REF!="",#REF!="",#REF!="",#REF!=""),IF(#REF!="","",CONCATENATE(VLOOKUP(#REF!,DKY_seznam!$A$4:$D$267,1)," ",VLOOKUP(#REF!,DKY_seznam!$A$4:$D$267,2))),IF(#REF!="","",CONCATENATE(VLOOKUP(#REF!,DKY_seznam!$A$4:$D$267,1)," ",VLOOKUP(#REF!,DKY_seznam!$A$4:$D$267,2)))))</f>
        <v>#REF!</v>
      </c>
      <c r="F83" s="127" t="e">
        <f>IF(AND(#REF!="",#REF!="",#REF!="",#REF!=""),"",IF(OR(#REF!="",#REF!="",#REF!="",#REF!=""),IF(#REF!="","",VLOOKUP(#REF!,DKY_seznam!$A$4:$D$267,3)),IF(#REF!="","",VLOOKUP(#REF!,DKY_seznam!$A$4:$D$267,3))))</f>
        <v>#REF!</v>
      </c>
      <c r="G83" s="263">
        <v>10</v>
      </c>
    </row>
    <row r="84" spans="1:7" ht="12.75" customHeight="1">
      <c r="A84" s="126" t="s">
        <v>43</v>
      </c>
      <c r="B84" s="112" t="s">
        <v>32</v>
      </c>
      <c r="C84" s="132" t="e">
        <f>IF(AND(#REF!="",#REF!="",#REF!="",#REF!=""),"",IF(OR(#REF!="",#REF!="",#REF!="",#REF!=""),"",IF(#REF!="","",CONCATENATE(VLOOKUP(#REF!,DKY_seznam!$A$4:$D$267,1)," ",VLOOKUP(#REF!,DKY_seznam!$A$4:$D$267,2)))))</f>
        <v>#REF!</v>
      </c>
      <c r="D84" s="127" t="e">
        <f>IF(AND(#REF!="",#REF!="",#REF!="",#REF!=""),"",IF(OR(#REF!="",#REF!="",#REF!="",#REF!=""),"",IF(#REF!="","",VLOOKUP(#REF!,DKY_seznam!$A$4:$D$267,3))))</f>
        <v>#REF!</v>
      </c>
      <c r="E84" s="127" t="e">
        <f>IF(AND(#REF!="",#REF!="",#REF!="",#REF!=""),"",IF(OR(#REF!="",#REF!="",#REF!="",#REF!=""),"",IF(#REF!="","",CONCATENATE(VLOOKUP(#REF!,DKY_seznam!$A$4:$D$267,1)," ",VLOOKUP(#REF!,DKY_seznam!$A$4:$D$267,2)))))</f>
        <v>#REF!</v>
      </c>
      <c r="F84" s="127" t="e">
        <f>IF(AND(#REF!="",#REF!="",#REF!="",#REF!=""),"",IF(OR(#REF!="",#REF!="",#REF!="",#REF!=""),"",IF(#REF!="","",VLOOKUP(#REF!,DKY_seznam!$A$4:$D$267,3))))</f>
        <v>#REF!</v>
      </c>
      <c r="G84" s="263"/>
    </row>
    <row r="85" spans="1:7" ht="12.75" customHeight="1">
      <c r="A85" s="109" t="s">
        <v>44</v>
      </c>
      <c r="B85" s="109" t="s">
        <v>32</v>
      </c>
      <c r="C85" s="110" t="e">
        <f>IF(AND(#REF!="",#REF!="",#REF!="",#REF!=""),"",IF(OR(#REF!="",#REF!="",#REF!="",#REF!=""),IF(#REF!="","",CONCATENATE(VLOOKUP(#REF!,DKY_seznam!$A$4:$D$267,1)," ",VLOOKUP(#REF!,DKY_seznam!$A$4:$D$267,2))),IF(#REF!="","",CONCATENATE(VLOOKUP(#REF!,DKY_seznam!$A$4:$D$267,1)," ",VLOOKUP(#REF!,DKY_seznam!$A$4:$D$267,2)))))</f>
        <v>#REF!</v>
      </c>
      <c r="D85" s="111" t="e">
        <f>IF(AND(#REF!="",#REF!="",#REF!="",#REF!=""),"",IF(OR(#REF!="",#REF!="",#REF!="",#REF!=""),IF(#REF!="","",VLOOKUP(#REF!,DKY_seznam!$A$4:$D$267,3)),IF(#REF!="","",VLOOKUP(#REF!,DKY_seznam!$A$4:$D$267,3))))</f>
        <v>#REF!</v>
      </c>
      <c r="E85" s="111" t="e">
        <f>IF(AND(#REF!="",#REF!="",#REF!="",#REF!=""),"",IF(OR(#REF!="",#REF!="",#REF!="",#REF!=""),IF(#REF!="","",CONCATENATE(VLOOKUP(#REF!,DKY_seznam!$A$4:$D$267,1)," ",VLOOKUP(#REF!,DKY_seznam!$A$4:$D$267,2))),IF(#REF!="","",CONCATENATE(VLOOKUP(#REF!,DKY_seznam!$A$4:$D$267,1)," ",VLOOKUP(#REF!,DKY_seznam!$A$4:$D$267,2)))))</f>
        <v>#REF!</v>
      </c>
      <c r="F85" s="111" t="e">
        <f>IF(AND(#REF!="",#REF!="",#REF!="",#REF!=""),"",IF(OR(#REF!="",#REF!="",#REF!="",#REF!=""),IF(#REF!="","",VLOOKUP(#REF!,DKY_seznam!$A$4:$D$267,3)),IF(#REF!="","",VLOOKUP(#REF!,DKY_seznam!$A$4:$D$267,3))))</f>
        <v>#REF!</v>
      </c>
      <c r="G85" s="262">
        <v>11</v>
      </c>
    </row>
    <row r="86" spans="1:7" ht="12.75" customHeight="1">
      <c r="A86" s="109" t="s">
        <v>44</v>
      </c>
      <c r="B86" s="109" t="s">
        <v>32</v>
      </c>
      <c r="C86" s="110" t="e">
        <f>IF(AND(#REF!="",#REF!="",#REF!="",#REF!=""),"",IF(OR(#REF!="",#REF!="",#REF!="",#REF!=""),"",IF(#REF!="","",CONCATENATE(VLOOKUP(#REF!,DKY_seznam!$A$4:$D$267,1)," ",VLOOKUP(#REF!,DKY_seznam!$A$4:$D$267,2)))))</f>
        <v>#REF!</v>
      </c>
      <c r="D86" s="111" t="e">
        <f>IF(AND(#REF!="",#REF!="",#REF!="",#REF!=""),"",IF(OR(#REF!="",#REF!="",#REF!="",#REF!=""),"",IF(#REF!="","",VLOOKUP(#REF!,DKY_seznam!$A$4:$D$267,3))))</f>
        <v>#REF!</v>
      </c>
      <c r="E86" s="111" t="e">
        <f>IF(AND(#REF!="",#REF!="",#REF!="",#REF!=""),"",IF(OR(#REF!="",#REF!="",#REF!="",#REF!=""),"",IF(#REF!="","",CONCATENATE(VLOOKUP(#REF!,DKY_seznam!$A$4:$D$267,1)," ",VLOOKUP(#REF!,DKY_seznam!$A$4:$D$267,2)))))</f>
        <v>#REF!</v>
      </c>
      <c r="F86" s="111" t="e">
        <f>IF(AND(#REF!="",#REF!="",#REF!="",#REF!=""),"",IF(OR(#REF!="",#REF!="",#REF!="",#REF!=""),"",IF(#REF!="","",VLOOKUP(#REF!,DKY_seznam!$A$4:$D$267,3))))</f>
        <v>#REF!</v>
      </c>
      <c r="G86" s="262"/>
    </row>
    <row r="87" spans="1:7" ht="12.75" customHeight="1">
      <c r="A87" s="126" t="s">
        <v>45</v>
      </c>
      <c r="B87" s="112" t="s">
        <v>32</v>
      </c>
      <c r="C87" s="132" t="e">
        <f>IF(AND(#REF!="",#REF!="",#REF!="",#REF!=""),"",IF(OR(#REF!="",#REF!="",#REF!="",#REF!=""),IF(#REF!="","",CONCATENATE(VLOOKUP(#REF!,DKY_seznam!$A$4:$D$267,1)," ",VLOOKUP(#REF!,DKY_seznam!$A$4:$D$267,2))),IF(#REF!="","",CONCATENATE(VLOOKUP(#REF!,DKY_seznam!$A$4:$D$267,1)," ",VLOOKUP(#REF!,DKY_seznam!$A$4:$D$267,2)))))</f>
        <v>#REF!</v>
      </c>
      <c r="D87" s="127" t="e">
        <f>IF(AND(#REF!="",#REF!="",#REF!="",#REF!=""),"",IF(OR(#REF!="",#REF!="",#REF!="",#REF!=""),IF(#REF!="","",VLOOKUP(#REF!,DKY_seznam!$A$4:$D$267,3)),IF(#REF!="","",VLOOKUP(#REF!,DKY_seznam!$A$4:$D$267,3))))</f>
        <v>#REF!</v>
      </c>
      <c r="E87" s="127" t="e">
        <f>IF(AND(#REF!="",#REF!="",#REF!="",#REF!=""),"",IF(OR(#REF!="",#REF!="",#REF!="",#REF!=""),IF(#REF!="","",CONCATENATE(VLOOKUP(#REF!,DKY_seznam!$A$4:$D$267,1)," ",VLOOKUP(#REF!,DKY_seznam!$A$4:$D$267,2))),IF(#REF!="","",CONCATENATE(VLOOKUP(#REF!,DKY_seznam!$A$4:$D$267,1)," ",VLOOKUP(#REF!,DKY_seznam!$A$4:$D$267,2)))))</f>
        <v>#REF!</v>
      </c>
      <c r="F87" s="127" t="e">
        <f>IF(AND(#REF!="",#REF!="",#REF!="",#REF!=""),"",IF(OR(#REF!="",#REF!="",#REF!="",#REF!=""),IF(#REF!="","",VLOOKUP(#REF!,DKY_seznam!$A$4:$D$267,3)),IF(#REF!="","",VLOOKUP(#REF!,DKY_seznam!$A$4:$D$267,3))))</f>
        <v>#REF!</v>
      </c>
      <c r="G87" s="263">
        <v>12</v>
      </c>
    </row>
    <row r="88" spans="1:7" ht="12.75" customHeight="1">
      <c r="A88" s="126" t="s">
        <v>45</v>
      </c>
      <c r="B88" s="112" t="s">
        <v>32</v>
      </c>
      <c r="C88" s="132" t="e">
        <f>IF(AND(#REF!="",#REF!="",#REF!="",#REF!=""),"",IF(OR(#REF!="",#REF!="",#REF!="",#REF!=""),"",IF(#REF!="","",CONCATENATE(VLOOKUP(#REF!,DKY_seznam!$A$4:$D$267,1)," ",VLOOKUP(#REF!,DKY_seznam!$A$4:$D$267,2)))))</f>
        <v>#REF!</v>
      </c>
      <c r="D88" s="127" t="e">
        <f>IF(AND(#REF!="",#REF!="",#REF!="",#REF!=""),"",IF(OR(#REF!="",#REF!="",#REF!="",#REF!=""),"",IF(#REF!="","",VLOOKUP(#REF!,DKY_seznam!$A$4:$D$267,3))))</f>
        <v>#REF!</v>
      </c>
      <c r="E88" s="127" t="e">
        <f>IF(AND(#REF!="",#REF!="",#REF!="",#REF!=""),"",IF(OR(#REF!="",#REF!="",#REF!="",#REF!=""),"",IF(#REF!="","",CONCATENATE(VLOOKUP(#REF!,DKY_seznam!$A$4:$D$267,1)," ",VLOOKUP(#REF!,DKY_seznam!$A$4:$D$267,2)))))</f>
        <v>#REF!</v>
      </c>
      <c r="F88" s="127" t="e">
        <f>IF(AND(#REF!="",#REF!="",#REF!="",#REF!=""),"",IF(OR(#REF!="",#REF!="",#REF!="",#REF!=""),"",IF(#REF!="","",VLOOKUP(#REF!,DKY_seznam!$A$4:$D$267,3))))</f>
        <v>#REF!</v>
      </c>
      <c r="G88" s="263"/>
    </row>
    <row r="89" spans="1:7" ht="12.75" customHeight="1">
      <c r="A89" s="109" t="s">
        <v>46</v>
      </c>
      <c r="B89" s="109" t="s">
        <v>32</v>
      </c>
      <c r="C89" s="110" t="e">
        <f>IF(AND(#REF!="",#REF!="",#REF!="",#REF!=""),"",IF(OR(#REF!="",#REF!="",#REF!="",#REF!=""),IF(#REF!="","",CONCATENATE(VLOOKUP(#REF!,DKY_seznam!$A$4:$D$267,1)," ",VLOOKUP(#REF!,DKY_seznam!$A$4:$D$267,2))),IF(#REF!="","",CONCATENATE(VLOOKUP(#REF!,DKY_seznam!$A$4:$D$267,1)," ",VLOOKUP(#REF!,DKY_seznam!$A$4:$D$267,2)))))</f>
        <v>#REF!</v>
      </c>
      <c r="D89" s="111" t="e">
        <f>IF(AND(#REF!="",#REF!="",#REF!="",#REF!=""),"",IF(OR(#REF!="",#REF!="",#REF!="",#REF!=""),IF(#REF!="","",VLOOKUP(#REF!,DKY_seznam!$A$4:$D$267,3)),IF(#REF!="","",VLOOKUP(#REF!,DKY_seznam!$A$4:$D$267,3))))</f>
        <v>#REF!</v>
      </c>
      <c r="E89" s="111" t="e">
        <f>IF(AND(#REF!="",#REF!="",#REF!="",#REF!=""),"",IF(OR(#REF!="",#REF!="",#REF!="",#REF!=""),IF(#REF!="","",CONCATENATE(VLOOKUP(#REF!,DKY_seznam!$A$4:$D$267,1)," ",VLOOKUP(#REF!,DKY_seznam!$A$4:$D$267,2))),IF(#REF!="","",CONCATENATE(VLOOKUP(#REF!,DKY_seznam!$A$4:$D$267,1)," ",VLOOKUP(#REF!,DKY_seznam!$A$4:$D$267,2)))))</f>
        <v>#REF!</v>
      </c>
      <c r="F89" s="111" t="e">
        <f>IF(AND(#REF!="",#REF!="",#REF!="",#REF!=""),"",IF(OR(#REF!="",#REF!="",#REF!="",#REF!=""),IF(#REF!="","",VLOOKUP(#REF!,DKY_seznam!$A$4:$D$267,3)),IF(#REF!="","",VLOOKUP(#REF!,DKY_seznam!$A$4:$D$267,3))))</f>
        <v>#REF!</v>
      </c>
      <c r="G89" s="262">
        <v>13</v>
      </c>
    </row>
    <row r="90" spans="1:7" ht="12.75" customHeight="1">
      <c r="A90" s="109" t="s">
        <v>46</v>
      </c>
      <c r="B90" s="109" t="s">
        <v>32</v>
      </c>
      <c r="C90" s="110" t="e">
        <f>IF(AND(#REF!="",#REF!="",#REF!="",#REF!=""),"",IF(OR(#REF!="",#REF!="",#REF!="",#REF!=""),"",IF(#REF!="","",CONCATENATE(VLOOKUP(#REF!,DKY_seznam!$A$4:$D$267,1)," ",VLOOKUP(#REF!,DKY_seznam!$A$4:$D$267,2)))))</f>
        <v>#REF!</v>
      </c>
      <c r="D90" s="111" t="e">
        <f>IF(AND(#REF!="",#REF!="",#REF!="",#REF!=""),"",IF(OR(#REF!="",#REF!="",#REF!="",#REF!=""),"",IF(#REF!="","",VLOOKUP(#REF!,DKY_seznam!$A$4:$D$267,3))))</f>
        <v>#REF!</v>
      </c>
      <c r="E90" s="111" t="e">
        <f>IF(AND(#REF!="",#REF!="",#REF!="",#REF!=""),"",IF(OR(#REF!="",#REF!="",#REF!="",#REF!=""),"",IF(#REF!="","",CONCATENATE(VLOOKUP(#REF!,DKY_seznam!$A$4:$D$267,1)," ",VLOOKUP(#REF!,DKY_seznam!$A$4:$D$267,2)))))</f>
        <v>#REF!</v>
      </c>
      <c r="F90" s="111" t="e">
        <f>IF(AND(#REF!="",#REF!="",#REF!="",#REF!=""),"",IF(OR(#REF!="",#REF!="",#REF!="",#REF!=""),"",IF(#REF!="","",VLOOKUP(#REF!,DKY_seznam!$A$4:$D$267,3))))</f>
        <v>#REF!</v>
      </c>
      <c r="G90" s="262"/>
    </row>
    <row r="91" spans="1:7" ht="12.75" customHeight="1">
      <c r="A91" s="126" t="s">
        <v>47</v>
      </c>
      <c r="B91" s="112" t="s">
        <v>32</v>
      </c>
      <c r="C91" s="132" t="e">
        <f>IF(AND(#REF!="",#REF!="",#REF!="",#REF!=""),"",IF(OR(#REF!="",#REF!="",#REF!="",#REF!=""),IF(#REF!="","",CONCATENATE(VLOOKUP(#REF!,DKY_seznam!$A$4:$D$267,1)," ",VLOOKUP(#REF!,DKY_seznam!$A$4:$D$267,2))),IF(#REF!="","",CONCATENATE(VLOOKUP(#REF!,DKY_seznam!$A$4:$D$267,1)," ",VLOOKUP(#REF!,DKY_seznam!$A$4:$D$267,2)))))</f>
        <v>#REF!</v>
      </c>
      <c r="D91" s="127" t="e">
        <f>IF(AND(#REF!="",#REF!="",#REF!="",#REF!=""),"",IF(OR(#REF!="",#REF!="",#REF!="",#REF!=""),IF(#REF!="","",VLOOKUP(#REF!,DKY_seznam!$A$4:$D$267,3)),IF(#REF!="","",VLOOKUP(#REF!,DKY_seznam!$A$4:$D$267,3))))</f>
        <v>#REF!</v>
      </c>
      <c r="E91" s="127" t="e">
        <f>IF(AND(#REF!="",#REF!="",#REF!="",#REF!=""),"",IF(OR(#REF!="",#REF!="",#REF!="",#REF!=""),IF(#REF!="","",CONCATENATE(VLOOKUP(#REF!,DKY_seznam!$A$4:$D$267,1)," ",VLOOKUP(#REF!,DKY_seznam!$A$4:$D$267,2))),IF(#REF!="","",CONCATENATE(VLOOKUP(#REF!,DKY_seznam!$A$4:$D$267,1)," ",VLOOKUP(#REF!,DKY_seznam!$A$4:$D$267,2)))))</f>
        <v>#REF!</v>
      </c>
      <c r="F91" s="127" t="e">
        <f>IF(AND(#REF!="",#REF!="",#REF!="",#REF!=""),"",IF(OR(#REF!="",#REF!="",#REF!="",#REF!=""),IF(#REF!="","",VLOOKUP(#REF!,DKY_seznam!$A$4:$D$267,3)),IF(#REF!="","",VLOOKUP(#REF!,DKY_seznam!$A$4:$D$267,3))))</f>
        <v>#REF!</v>
      </c>
      <c r="G91" s="263">
        <v>14</v>
      </c>
    </row>
    <row r="92" spans="1:7" ht="12.75" customHeight="1">
      <c r="A92" s="126" t="s">
        <v>47</v>
      </c>
      <c r="B92" s="112" t="s">
        <v>32</v>
      </c>
      <c r="C92" s="132" t="e">
        <f>IF(AND(#REF!="",#REF!="",#REF!="",#REF!=""),"",IF(OR(#REF!="",#REF!="",#REF!="",#REF!=""),"",IF(#REF!="","",CONCATENATE(VLOOKUP(#REF!,DKY_seznam!$A$4:$D$267,1)," ",VLOOKUP(#REF!,DKY_seznam!$A$4:$D$267,2)))))</f>
        <v>#REF!</v>
      </c>
      <c r="D92" s="127" t="e">
        <f>IF(AND(#REF!="",#REF!="",#REF!="",#REF!=""),"",IF(OR(#REF!="",#REF!="",#REF!="",#REF!=""),"",IF(#REF!="","",VLOOKUP(#REF!,DKY_seznam!$A$4:$D$267,3))))</f>
        <v>#REF!</v>
      </c>
      <c r="E92" s="127" t="e">
        <f>IF(AND(#REF!="",#REF!="",#REF!="",#REF!=""),"",IF(OR(#REF!="",#REF!="",#REF!="",#REF!=""),"",IF(#REF!="","",CONCATENATE(VLOOKUP(#REF!,DKY_seznam!$A$4:$D$267,1)," ",VLOOKUP(#REF!,DKY_seznam!$A$4:$D$267,2)))))</f>
        <v>#REF!</v>
      </c>
      <c r="F92" s="127" t="e">
        <f>IF(AND(#REF!="",#REF!="",#REF!="",#REF!=""),"",IF(OR(#REF!="",#REF!="",#REF!="",#REF!=""),"",IF(#REF!="","",VLOOKUP(#REF!,DKY_seznam!$A$4:$D$267,3))))</f>
        <v>#REF!</v>
      </c>
      <c r="G92" s="263"/>
    </row>
    <row r="93" spans="1:7" ht="12.75" customHeight="1">
      <c r="A93" s="109" t="s">
        <v>48</v>
      </c>
      <c r="B93" s="109" t="s">
        <v>32</v>
      </c>
      <c r="C93" s="110" t="e">
        <f>IF(AND(#REF!="",#REF!="",#REF!="",#REF!=""),"",IF(OR(#REF!="",#REF!="",#REF!="",#REF!=""),IF(#REF!="","",CONCATENATE(VLOOKUP(#REF!,DKY_seznam!$A$4:$D$267,1)," ",VLOOKUP(#REF!,DKY_seznam!$A$4:$D$267,2))),IF(#REF!="","",CONCATENATE(VLOOKUP(#REF!,DKY_seznam!$A$4:$D$267,1)," ",VLOOKUP(#REF!,DKY_seznam!$A$4:$D$267,2)))))</f>
        <v>#REF!</v>
      </c>
      <c r="D93" s="111" t="e">
        <f>IF(AND(#REF!="",#REF!="",#REF!="",#REF!=""),"",IF(OR(#REF!="",#REF!="",#REF!="",#REF!=""),IF(#REF!="","",VLOOKUP(#REF!,DKY_seznam!$A$4:$D$267,3)),IF(#REF!="","",VLOOKUP(#REF!,DKY_seznam!$A$4:$D$267,3))))</f>
        <v>#REF!</v>
      </c>
      <c r="E93" s="111" t="e">
        <f>IF(AND(#REF!="",#REF!="",#REF!="",#REF!=""),"",IF(OR(#REF!="",#REF!="",#REF!="",#REF!=""),IF(#REF!="","",CONCATENATE(VLOOKUP(#REF!,DKY_seznam!$A$4:$D$267,1)," ",VLOOKUP(#REF!,DKY_seznam!$A$4:$D$267,2))),IF(#REF!="","",CONCATENATE(VLOOKUP(#REF!,DKY_seznam!$A$4:$D$267,1)," ",VLOOKUP(#REF!,DKY_seznam!$A$4:$D$267,2)))))</f>
        <v>#REF!</v>
      </c>
      <c r="F93" s="111" t="e">
        <f>IF(AND(#REF!="",#REF!="",#REF!="",#REF!=""),"",IF(OR(#REF!="",#REF!="",#REF!="",#REF!=""),IF(#REF!="","",VLOOKUP(#REF!,DKY_seznam!$A$4:$D$267,3)),IF(#REF!="","",VLOOKUP(#REF!,DKY_seznam!$A$4:$D$267,3))))</f>
        <v>#REF!</v>
      </c>
      <c r="G93" s="262">
        <v>15</v>
      </c>
    </row>
    <row r="94" spans="1:7" ht="12.75" customHeight="1">
      <c r="A94" s="109" t="s">
        <v>48</v>
      </c>
      <c r="B94" s="109" t="s">
        <v>32</v>
      </c>
      <c r="C94" s="110" t="e">
        <f>IF(AND(#REF!="",#REF!="",#REF!="",#REF!=""),"",IF(OR(#REF!="",#REF!="",#REF!="",#REF!=""),"",IF(#REF!="","",CONCATENATE(VLOOKUP(#REF!,DKY_seznam!$A$4:$D$267,1)," ",VLOOKUP(#REF!,DKY_seznam!$A$4:$D$267,2)))))</f>
        <v>#REF!</v>
      </c>
      <c r="D94" s="111" t="e">
        <f>IF(AND(#REF!="",#REF!="",#REF!="",#REF!=""),"",IF(OR(#REF!="",#REF!="",#REF!="",#REF!=""),"",IF(#REF!="","",VLOOKUP(#REF!,DKY_seznam!$A$4:$D$267,3))))</f>
        <v>#REF!</v>
      </c>
      <c r="E94" s="111" t="e">
        <f>IF(AND(#REF!="",#REF!="",#REF!="",#REF!=""),"",IF(OR(#REF!="",#REF!="",#REF!="",#REF!=""),"",IF(#REF!="","",CONCATENATE(VLOOKUP(#REF!,DKY_seznam!$A$4:$D$267,1)," ",VLOOKUP(#REF!,DKY_seznam!$A$4:$D$267,2)))))</f>
        <v>#REF!</v>
      </c>
      <c r="F94" s="111" t="e">
        <f>IF(AND(#REF!="",#REF!="",#REF!="",#REF!=""),"",IF(OR(#REF!="",#REF!="",#REF!="",#REF!=""),"",IF(#REF!="","",VLOOKUP(#REF!,DKY_seznam!$A$4:$D$267,3))))</f>
        <v>#REF!</v>
      </c>
      <c r="G94" s="262"/>
    </row>
    <row r="95" spans="1:7" ht="12.75" customHeight="1">
      <c r="A95" s="126" t="s">
        <v>49</v>
      </c>
      <c r="B95" s="112" t="s">
        <v>32</v>
      </c>
      <c r="C95" s="132" t="e">
        <f>IF(AND(#REF!="",#REF!="",#REF!="",#REF!=""),"",IF(OR(#REF!="",#REF!="",#REF!="",#REF!=""),IF(#REF!="","",CONCATENATE(VLOOKUP(#REF!,DKY_seznam!$A$4:$D$267,1)," ",VLOOKUP(#REF!,DKY_seznam!$A$4:$D$267,2))),IF(#REF!="","",CONCATENATE(VLOOKUP(#REF!,DKY_seznam!$A$4:$D$267,1)," ",VLOOKUP(#REF!,DKY_seznam!$A$4:$D$267,2)))))</f>
        <v>#REF!</v>
      </c>
      <c r="D95" s="127" t="e">
        <f>IF(AND(#REF!="",#REF!="",#REF!="",#REF!=""),"",IF(OR(#REF!="",#REF!="",#REF!="",#REF!=""),IF(#REF!="","",VLOOKUP(#REF!,DKY_seznam!$A$4:$D$267,3)),IF(#REF!="","",VLOOKUP(#REF!,DKY_seznam!$A$4:$D$267,3))))</f>
        <v>#REF!</v>
      </c>
      <c r="E95" s="127" t="e">
        <f>IF(AND(#REF!="",#REF!="",#REF!="",#REF!=""),"",IF(OR(#REF!="",#REF!="",#REF!="",#REF!=""),IF(#REF!="","",CONCATENATE(VLOOKUP(#REF!,DKY_seznam!$A$4:$D$267,1)," ",VLOOKUP(#REF!,DKY_seznam!$A$4:$D$267,2))),IF(#REF!="","",CONCATENATE(VLOOKUP(#REF!,DKY_seznam!$A$4:$D$267,1)," ",VLOOKUP(#REF!,DKY_seznam!$A$4:$D$267,2)))))</f>
        <v>#REF!</v>
      </c>
      <c r="F95" s="127" t="e">
        <f>IF(AND(#REF!="",#REF!="",#REF!="",#REF!=""),"",IF(OR(#REF!="",#REF!="",#REF!="",#REF!=""),IF(#REF!="","",VLOOKUP(#REF!,DKY_seznam!$A$4:$D$267,3)),IF(#REF!="","",VLOOKUP(#REF!,DKY_seznam!$A$4:$D$267,3))))</f>
        <v>#REF!</v>
      </c>
      <c r="G95" s="263">
        <v>16</v>
      </c>
    </row>
    <row r="96" spans="1:7" ht="12.75" customHeight="1">
      <c r="A96" s="126" t="s">
        <v>49</v>
      </c>
      <c r="B96" s="112" t="s">
        <v>32</v>
      </c>
      <c r="C96" s="132" t="e">
        <f>IF(AND(#REF!="",#REF!="",#REF!="",#REF!=""),"",IF(OR(#REF!="",#REF!="",#REF!="",#REF!=""),"",IF(#REF!="","",CONCATENATE(VLOOKUP(#REF!,DKY_seznam!$A$4:$D$267,1)," ",VLOOKUP(#REF!,DKY_seznam!$A$4:$D$267,2)))))</f>
        <v>#REF!</v>
      </c>
      <c r="D96" s="127" t="e">
        <f>IF(AND(#REF!="",#REF!="",#REF!="",#REF!=""),"",IF(OR(#REF!="",#REF!="",#REF!="",#REF!=""),"",IF(#REF!="","",VLOOKUP(#REF!,DKY_seznam!$A$4:$D$267,3))))</f>
        <v>#REF!</v>
      </c>
      <c r="E96" s="127" t="e">
        <f>IF(AND(#REF!="",#REF!="",#REF!="",#REF!=""),"",IF(OR(#REF!="",#REF!="",#REF!="",#REF!=""),"",IF(#REF!="","",CONCATENATE(VLOOKUP(#REF!,DKY_seznam!$A$4:$D$267,1)," ",VLOOKUP(#REF!,DKY_seznam!$A$4:$D$267,2)))))</f>
        <v>#REF!</v>
      </c>
      <c r="F96" s="127" t="e">
        <f>IF(AND(#REF!="",#REF!="",#REF!="",#REF!=""),"",IF(OR(#REF!="",#REF!="",#REF!="",#REF!=""),"",IF(#REF!="","",VLOOKUP(#REF!,DKY_seznam!$A$4:$D$267,3))))</f>
        <v>#REF!</v>
      </c>
      <c r="G96" s="263"/>
    </row>
    <row r="97" spans="1:7" ht="12.75" customHeight="1">
      <c r="A97" s="109" t="s">
        <v>50</v>
      </c>
      <c r="B97" s="109" t="s">
        <v>32</v>
      </c>
      <c r="C97" s="110" t="e">
        <f>IF(AND(#REF!="",#REF!="",#REF!="",#REF!=""),"",IF(OR(#REF!="",#REF!="",#REF!="",#REF!=""),IF(#REF!="","",CONCATENATE(VLOOKUP(#REF!,DKY_seznam!$A$4:$D$267,1)," ",VLOOKUP(#REF!,DKY_seznam!$A$4:$D$267,2))),IF(#REF!="","",CONCATENATE(VLOOKUP(#REF!,DKY_seznam!$A$4:$D$267,1)," ",VLOOKUP(#REF!,DKY_seznam!$A$4:$D$267,2)))))</f>
        <v>#REF!</v>
      </c>
      <c r="D97" s="111" t="e">
        <f>IF(AND(#REF!="",#REF!="",#REF!="",#REF!=""),"",IF(OR(#REF!="",#REF!="",#REF!="",#REF!=""),IF(#REF!="","",VLOOKUP(#REF!,DKY_seznam!$A$4:$D$267,3)),IF(#REF!="","",VLOOKUP(#REF!,DKY_seznam!$A$4:$D$267,3))))</f>
        <v>#REF!</v>
      </c>
      <c r="E97" s="111" t="e">
        <f>IF(AND(#REF!="",#REF!="",#REF!="",#REF!=""),"",IF(OR(#REF!="",#REF!="",#REF!="",#REF!=""),IF(#REF!="","",CONCATENATE(VLOOKUP(#REF!,DKY_seznam!$A$4:$D$267,1)," ",VLOOKUP(#REF!,DKY_seznam!$A$4:$D$267,2))),IF(#REF!="","",CONCATENATE(VLOOKUP(#REF!,DKY_seznam!$A$4:$D$267,1)," ",VLOOKUP(#REF!,DKY_seznam!$A$4:$D$267,2)))))</f>
        <v>#REF!</v>
      </c>
      <c r="F97" s="111" t="e">
        <f>IF(AND(#REF!="",#REF!="",#REF!="",#REF!=""),"",IF(OR(#REF!="",#REF!="",#REF!="",#REF!=""),IF(#REF!="","",VLOOKUP(#REF!,DKY_seznam!$A$4:$D$267,3)),IF(#REF!="","",VLOOKUP(#REF!,DKY_seznam!$A$4:$D$267,3))))</f>
        <v>#REF!</v>
      </c>
      <c r="G97" s="262">
        <v>17</v>
      </c>
    </row>
    <row r="98" spans="1:7" ht="12.75" customHeight="1">
      <c r="A98" s="109" t="s">
        <v>50</v>
      </c>
      <c r="B98" s="109" t="s">
        <v>32</v>
      </c>
      <c r="C98" s="110" t="e">
        <f>IF(AND(#REF!="",#REF!="",#REF!="",#REF!=""),"",IF(OR(#REF!="",#REF!="",#REF!="",#REF!=""),"",IF(#REF!="","",CONCATENATE(VLOOKUP(#REF!,DKY_seznam!$A$4:$D$267,1)," ",VLOOKUP(#REF!,DKY_seznam!$A$4:$D$267,2)))))</f>
        <v>#REF!</v>
      </c>
      <c r="D98" s="111" t="e">
        <f>IF(AND(#REF!="",#REF!="",#REF!="",#REF!=""),"",IF(OR(#REF!="",#REF!="",#REF!="",#REF!=""),"",IF(#REF!="","",VLOOKUP(#REF!,DKY_seznam!$A$4:$D$267,3))))</f>
        <v>#REF!</v>
      </c>
      <c r="E98" s="111" t="e">
        <f>IF(AND(#REF!="",#REF!="",#REF!="",#REF!=""),"",IF(OR(#REF!="",#REF!="",#REF!="",#REF!=""),"",IF(#REF!="","",CONCATENATE(VLOOKUP(#REF!,DKY_seznam!$A$4:$D$267,1)," ",VLOOKUP(#REF!,DKY_seznam!$A$4:$D$267,2)))))</f>
        <v>#REF!</v>
      </c>
      <c r="F98" s="111" t="e">
        <f>IF(AND(#REF!="",#REF!="",#REF!="",#REF!=""),"",IF(OR(#REF!="",#REF!="",#REF!="",#REF!=""),"",IF(#REF!="","",VLOOKUP(#REF!,DKY_seznam!$A$4:$D$267,3))))</f>
        <v>#REF!</v>
      </c>
      <c r="G98" s="262"/>
    </row>
    <row r="99" spans="1:7" ht="12.75" customHeight="1">
      <c r="A99" s="126" t="s">
        <v>51</v>
      </c>
      <c r="B99" s="112" t="s">
        <v>32</v>
      </c>
      <c r="C99" s="132" t="e">
        <f>IF(AND(#REF!="",#REF!="",#REF!="",#REF!=""),"",IF(OR(#REF!="",#REF!="",#REF!="",#REF!=""),IF(#REF!="","",CONCATENATE(VLOOKUP(#REF!,DKY_seznam!$A$4:$D$267,1)," ",VLOOKUP(#REF!,DKY_seznam!$A$4:$D$267,2))),IF(#REF!="","",CONCATENATE(VLOOKUP(#REF!,DKY_seznam!$A$4:$D$267,1)," ",VLOOKUP(#REF!,DKY_seznam!$A$4:$D$267,2)))))</f>
        <v>#REF!</v>
      </c>
      <c r="D99" s="127" t="e">
        <f>IF(AND(#REF!="",#REF!="",#REF!="",#REF!=""),"",IF(OR(#REF!="",#REF!="",#REF!="",#REF!=""),IF(#REF!="","",VLOOKUP(#REF!,DKY_seznam!$A$4:$D$267,3)),IF(#REF!="","",VLOOKUP(#REF!,DKY_seznam!$A$4:$D$267,3))))</f>
        <v>#REF!</v>
      </c>
      <c r="E99" s="127" t="e">
        <f>IF(AND(#REF!="",#REF!="",#REF!="",#REF!=""),"",IF(OR(#REF!="",#REF!="",#REF!="",#REF!=""),IF(#REF!="","",CONCATENATE(VLOOKUP(#REF!,DKY_seznam!$A$4:$D$267,1)," ",VLOOKUP(#REF!,DKY_seznam!$A$4:$D$267,2))),IF(#REF!="","",CONCATENATE(VLOOKUP(#REF!,DKY_seznam!$A$4:$D$267,1)," ",VLOOKUP(#REF!,DKY_seznam!$A$4:$D$267,2)))))</f>
        <v>#REF!</v>
      </c>
      <c r="F99" s="127" t="e">
        <f>IF(AND(#REF!="",#REF!="",#REF!="",#REF!=""),"",IF(OR(#REF!="",#REF!="",#REF!="",#REF!=""),IF(#REF!="","",VLOOKUP(#REF!,DKY_seznam!$A$4:$D$267,3)),IF(#REF!="","",VLOOKUP(#REF!,DKY_seznam!$A$4:$D$267,3))))</f>
        <v>#REF!</v>
      </c>
      <c r="G99" s="263">
        <v>18</v>
      </c>
    </row>
    <row r="100" spans="1:7" ht="12.75" customHeight="1">
      <c r="A100" s="126" t="s">
        <v>51</v>
      </c>
      <c r="B100" s="112" t="s">
        <v>32</v>
      </c>
      <c r="C100" s="132" t="e">
        <f>IF(AND(#REF!="",#REF!="",#REF!="",#REF!=""),"",IF(OR(#REF!="",#REF!="",#REF!="",#REF!=""),"",IF(#REF!="","",CONCATENATE(VLOOKUP(#REF!,DKY_seznam!$A$4:$D$267,1)," ",VLOOKUP(#REF!,DKY_seznam!$A$4:$D$267,2)))))</f>
        <v>#REF!</v>
      </c>
      <c r="D100" s="127" t="e">
        <f>IF(AND(#REF!="",#REF!="",#REF!="",#REF!=""),"",IF(OR(#REF!="",#REF!="",#REF!="",#REF!=""),"",IF(#REF!="","",VLOOKUP(#REF!,DKY_seznam!$A$4:$D$267,3))))</f>
        <v>#REF!</v>
      </c>
      <c r="E100" s="127" t="e">
        <f>IF(AND(#REF!="",#REF!="",#REF!="",#REF!=""),"",IF(OR(#REF!="",#REF!="",#REF!="",#REF!=""),"",IF(#REF!="","",CONCATENATE(VLOOKUP(#REF!,DKY_seznam!$A$4:$D$267,1)," ",VLOOKUP(#REF!,DKY_seznam!$A$4:$D$267,2)))))</f>
        <v>#REF!</v>
      </c>
      <c r="F100" s="127" t="e">
        <f>IF(AND(#REF!="",#REF!="",#REF!="",#REF!=""),"",IF(OR(#REF!="",#REF!="",#REF!="",#REF!=""),"",IF(#REF!="","",VLOOKUP(#REF!,DKY_seznam!$A$4:$D$267,3))))</f>
        <v>#REF!</v>
      </c>
      <c r="G100" s="263"/>
    </row>
    <row r="101" spans="1:7" ht="12.75" customHeight="1">
      <c r="A101" s="109" t="s">
        <v>52</v>
      </c>
      <c r="B101" s="109" t="s">
        <v>32</v>
      </c>
      <c r="C101" s="110" t="e">
        <f>IF(AND(#REF!="",#REF!="",#REF!="",#REF!=""),"",IF(OR(#REF!="",#REF!="",#REF!="",#REF!=""),IF(#REF!="","",CONCATENATE(VLOOKUP(#REF!,DKY_seznam!$A$4:$D$267,1)," ",VLOOKUP(#REF!,DKY_seznam!$A$4:$D$267,2))),IF(#REF!="","",CONCATENATE(VLOOKUP(#REF!,DKY_seznam!$A$4:$D$267,1)," ",VLOOKUP(#REF!,DKY_seznam!$A$4:$D$267,2)))))</f>
        <v>#REF!</v>
      </c>
      <c r="D101" s="111" t="e">
        <f>IF(AND(#REF!="",#REF!="",#REF!="",#REF!=""),"",IF(OR(#REF!="",#REF!="",#REF!="",#REF!=""),IF(#REF!="","",VLOOKUP(#REF!,DKY_seznam!$A$4:$D$267,3)),IF(#REF!="","",VLOOKUP(#REF!,DKY_seznam!$A$4:$D$267,3))))</f>
        <v>#REF!</v>
      </c>
      <c r="E101" s="111" t="e">
        <f>IF(AND(#REF!="",#REF!="",#REF!="",#REF!=""),"",IF(OR(#REF!="",#REF!="",#REF!="",#REF!=""),IF(#REF!="","",CONCATENATE(VLOOKUP(#REF!,DKY_seznam!$A$4:$D$267,1)," ",VLOOKUP(#REF!,DKY_seznam!$A$4:$D$267,2))),IF(#REF!="","",CONCATENATE(VLOOKUP(#REF!,DKY_seznam!$A$4:$D$267,1)," ",VLOOKUP(#REF!,DKY_seznam!$A$4:$D$267,2)))))</f>
        <v>#REF!</v>
      </c>
      <c r="F101" s="111" t="e">
        <f>IF(AND(#REF!="",#REF!="",#REF!="",#REF!=""),"",IF(OR(#REF!="",#REF!="",#REF!="",#REF!=""),IF(#REF!="","",VLOOKUP(#REF!,DKY_seznam!$A$4:$D$267,3)),IF(#REF!="","",VLOOKUP(#REF!,DKY_seznam!$A$4:$D$267,3))))</f>
        <v>#REF!</v>
      </c>
      <c r="G101" s="262">
        <v>19</v>
      </c>
    </row>
    <row r="102" spans="1:7" ht="12.75" customHeight="1">
      <c r="A102" s="109" t="s">
        <v>52</v>
      </c>
      <c r="B102" s="109" t="s">
        <v>32</v>
      </c>
      <c r="C102" s="110" t="e">
        <f>IF(AND(#REF!="",#REF!="",#REF!="",#REF!=""),"",IF(OR(#REF!="",#REF!="",#REF!="",#REF!=""),"",IF(#REF!="","",CONCATENATE(VLOOKUP(#REF!,DKY_seznam!$A$4:$D$267,1)," ",VLOOKUP(#REF!,DKY_seznam!$A$4:$D$267,2)))))</f>
        <v>#REF!</v>
      </c>
      <c r="D102" s="111" t="e">
        <f>IF(AND(#REF!="",#REF!="",#REF!="",#REF!=""),"",IF(OR(#REF!="",#REF!="",#REF!="",#REF!=""),"",IF(#REF!="","",VLOOKUP(#REF!,DKY_seznam!$A$4:$D$267,3))))</f>
        <v>#REF!</v>
      </c>
      <c r="E102" s="111" t="e">
        <f>IF(AND(#REF!="",#REF!="",#REF!="",#REF!=""),"",IF(OR(#REF!="",#REF!="",#REF!="",#REF!=""),"",IF(#REF!="","",CONCATENATE(VLOOKUP(#REF!,DKY_seznam!$A$4:$D$267,1)," ",VLOOKUP(#REF!,DKY_seznam!$A$4:$D$267,2)))))</f>
        <v>#REF!</v>
      </c>
      <c r="F102" s="111" t="e">
        <f>IF(AND(#REF!="",#REF!="",#REF!="",#REF!=""),"",IF(OR(#REF!="",#REF!="",#REF!="",#REF!=""),"",IF(#REF!="","",VLOOKUP(#REF!,DKY_seznam!$A$4:$D$267,3))))</f>
        <v>#REF!</v>
      </c>
      <c r="G102" s="262"/>
    </row>
    <row r="103" spans="1:7" ht="12.75" customHeight="1">
      <c r="A103" s="126" t="s">
        <v>53</v>
      </c>
      <c r="B103" s="112" t="s">
        <v>32</v>
      </c>
      <c r="C103" s="132" t="e">
        <f>IF(AND(#REF!="",#REF!="",#REF!="",#REF!=""),"",IF(OR(#REF!="",#REF!="",#REF!="",#REF!=""),IF(#REF!="","",CONCATENATE(VLOOKUP(#REF!,DKY_seznam!$A$4:$D$267,1)," ",VLOOKUP(#REF!,DKY_seznam!$A$4:$D$267,2))),IF(#REF!="","",CONCATENATE(VLOOKUP(#REF!,DKY_seznam!$A$4:$D$267,1)," ",VLOOKUP(#REF!,DKY_seznam!$A$4:$D$267,2)))))</f>
        <v>#REF!</v>
      </c>
      <c r="D103" s="127" t="e">
        <f>IF(AND(#REF!="",#REF!="",#REF!="",#REF!=""),"",IF(OR(#REF!="",#REF!="",#REF!="",#REF!=""),IF(#REF!="","",VLOOKUP(#REF!,DKY_seznam!$A$4:$D$267,3)),IF(#REF!="","",VLOOKUP(#REF!,DKY_seznam!$A$4:$D$267,3))))</f>
        <v>#REF!</v>
      </c>
      <c r="E103" s="127" t="e">
        <f>IF(AND(#REF!="",#REF!="",#REF!="",#REF!=""),"",IF(OR(#REF!="",#REF!="",#REF!="",#REF!=""),IF(#REF!="","",CONCATENATE(VLOOKUP(#REF!,DKY_seznam!$A$4:$D$267,1)," ",VLOOKUP(#REF!,DKY_seznam!$A$4:$D$267,2))),IF(#REF!="","",CONCATENATE(VLOOKUP(#REF!,DKY_seznam!$A$4:$D$267,1)," ",VLOOKUP(#REF!,DKY_seznam!$A$4:$D$267,2)))))</f>
        <v>#REF!</v>
      </c>
      <c r="F103" s="127" t="e">
        <f>IF(AND(#REF!="",#REF!="",#REF!="",#REF!=""),"",IF(OR(#REF!="",#REF!="",#REF!="",#REF!=""),IF(#REF!="","",VLOOKUP(#REF!,DKY_seznam!$A$4:$D$267,3)),IF(#REF!="","",VLOOKUP(#REF!,DKY_seznam!$A$4:$D$267,3))))</f>
        <v>#REF!</v>
      </c>
      <c r="G103" s="263">
        <v>20</v>
      </c>
    </row>
    <row r="104" spans="1:7" ht="12.75" customHeight="1">
      <c r="A104" s="126" t="s">
        <v>53</v>
      </c>
      <c r="B104" s="112" t="s">
        <v>32</v>
      </c>
      <c r="C104" s="132" t="e">
        <f>IF(AND(#REF!="",#REF!="",#REF!="",#REF!=""),"",IF(OR(#REF!="",#REF!="",#REF!="",#REF!=""),"",IF(#REF!="","",CONCATENATE(VLOOKUP(#REF!,DKY_seznam!$A$4:$D$267,1)," ",VLOOKUP(#REF!,DKY_seznam!$A$4:$D$267,2)))))</f>
        <v>#REF!</v>
      </c>
      <c r="D104" s="127" t="e">
        <f>IF(AND(#REF!="",#REF!="",#REF!="",#REF!=""),"",IF(OR(#REF!="",#REF!="",#REF!="",#REF!=""),"",IF(#REF!="","",VLOOKUP(#REF!,DKY_seznam!$A$4:$D$267,3))))</f>
        <v>#REF!</v>
      </c>
      <c r="E104" s="127" t="e">
        <f>IF(AND(#REF!="",#REF!="",#REF!="",#REF!=""),"",IF(OR(#REF!="",#REF!="",#REF!="",#REF!=""),"",IF(#REF!="","",CONCATENATE(VLOOKUP(#REF!,DKY_seznam!$A$4:$D$267,1)," ",VLOOKUP(#REF!,DKY_seznam!$A$4:$D$267,2)))))</f>
        <v>#REF!</v>
      </c>
      <c r="F104" s="127" t="e">
        <f>IF(AND(#REF!="",#REF!="",#REF!="",#REF!=""),"",IF(OR(#REF!="",#REF!="",#REF!="",#REF!=""),"",IF(#REF!="","",VLOOKUP(#REF!,DKY_seznam!$A$4:$D$267,3))))</f>
        <v>#REF!</v>
      </c>
      <c r="G104" s="263"/>
    </row>
    <row r="105" spans="1:7" ht="12.75" customHeight="1">
      <c r="A105" s="109" t="s">
        <v>54</v>
      </c>
      <c r="B105" s="109" t="s">
        <v>32</v>
      </c>
      <c r="C105" s="110" t="e">
        <f>IF(AND(#REF!="",#REF!="",#REF!="",#REF!=""),"",IF(OR(#REF!="",#REF!="",#REF!="",#REF!=""),IF(#REF!="","",CONCATENATE(VLOOKUP(#REF!,DKY_seznam!$A$4:$D$267,1)," ",VLOOKUP(#REF!,DKY_seznam!$A$4:$D$267,2))),IF(#REF!="","",CONCATENATE(VLOOKUP(#REF!,DKY_seznam!$A$4:$D$267,1)," ",VLOOKUP(#REF!,DKY_seznam!$A$4:$D$267,2)))))</f>
        <v>#REF!</v>
      </c>
      <c r="D105" s="111" t="e">
        <f>IF(AND(#REF!="",#REF!="",#REF!="",#REF!=""),"",IF(OR(#REF!="",#REF!="",#REF!="",#REF!=""),IF(#REF!="","",VLOOKUP(#REF!,DKY_seznam!$A$4:$D$267,3)),IF(#REF!="","",VLOOKUP(#REF!,DKY_seznam!$A$4:$D$267,3))))</f>
        <v>#REF!</v>
      </c>
      <c r="E105" s="111" t="e">
        <f>IF(AND(#REF!="",#REF!="",#REF!="",#REF!=""),"",IF(OR(#REF!="",#REF!="",#REF!="",#REF!=""),IF(#REF!="","",CONCATENATE(VLOOKUP(#REF!,DKY_seznam!$A$4:$D$267,1)," ",VLOOKUP(#REF!,DKY_seznam!$A$4:$D$267,2))),IF(#REF!="","",CONCATENATE(VLOOKUP(#REF!,DKY_seznam!$A$4:$D$267,1)," ",VLOOKUP(#REF!,DKY_seznam!$A$4:$D$267,2)))))</f>
        <v>#REF!</v>
      </c>
      <c r="F105" s="111" t="e">
        <f>IF(AND(#REF!="",#REF!="",#REF!="",#REF!=""),"",IF(OR(#REF!="",#REF!="",#REF!="",#REF!=""),IF(#REF!="","",VLOOKUP(#REF!,DKY_seznam!$A$4:$D$267,3)),IF(#REF!="","",VLOOKUP(#REF!,DKY_seznam!$A$4:$D$267,3))))</f>
        <v>#REF!</v>
      </c>
      <c r="G105" s="262">
        <v>21</v>
      </c>
    </row>
    <row r="106" spans="1:7" ht="12.75" customHeight="1">
      <c r="A106" s="109" t="s">
        <v>54</v>
      </c>
      <c r="B106" s="109" t="s">
        <v>32</v>
      </c>
      <c r="C106" s="110" t="e">
        <f>IF(AND(#REF!="",#REF!="",#REF!="",#REF!=""),"",IF(OR(#REF!="",#REF!="",#REF!="",#REF!=""),"",IF(#REF!="","",CONCATENATE(VLOOKUP(#REF!,DKY_seznam!$A$4:$D$267,1)," ",VLOOKUP(#REF!,DKY_seznam!$A$4:$D$267,2)))))</f>
        <v>#REF!</v>
      </c>
      <c r="D106" s="111" t="e">
        <f>IF(AND(#REF!="",#REF!="",#REF!="",#REF!=""),"",IF(OR(#REF!="",#REF!="",#REF!="",#REF!=""),"",IF(#REF!="","",VLOOKUP(#REF!,DKY_seznam!$A$4:$D$267,3))))</f>
        <v>#REF!</v>
      </c>
      <c r="E106" s="111" t="e">
        <f>IF(AND(#REF!="",#REF!="",#REF!="",#REF!=""),"",IF(OR(#REF!="",#REF!="",#REF!="",#REF!=""),"",IF(#REF!="","",CONCATENATE(VLOOKUP(#REF!,DKY_seznam!$A$4:$D$267,1)," ",VLOOKUP(#REF!,DKY_seznam!$A$4:$D$267,2)))))</f>
        <v>#REF!</v>
      </c>
      <c r="F106" s="111" t="e">
        <f>IF(AND(#REF!="",#REF!="",#REF!="",#REF!=""),"",IF(OR(#REF!="",#REF!="",#REF!="",#REF!=""),"",IF(#REF!="","",VLOOKUP(#REF!,DKY_seznam!$A$4:$D$267,3))))</f>
        <v>#REF!</v>
      </c>
      <c r="G106" s="262"/>
    </row>
    <row r="107" spans="1:7" ht="12.75" customHeight="1">
      <c r="A107" s="126" t="s">
        <v>55</v>
      </c>
      <c r="B107" s="112" t="s">
        <v>32</v>
      </c>
      <c r="C107" s="132" t="e">
        <f>IF(AND(#REF!="",#REF!="",#REF!="",#REF!=""),"",IF(OR(#REF!="",#REF!="",#REF!="",#REF!=""),IF(#REF!="","",CONCATENATE(VLOOKUP(#REF!,DKY_seznam!$A$4:$D$267,1)," ",VLOOKUP(#REF!,DKY_seznam!$A$4:$D$267,2))),IF(#REF!="","",CONCATENATE(VLOOKUP(#REF!,DKY_seznam!$A$4:$D$267,1)," ",VLOOKUP(#REF!,DKY_seznam!$A$4:$D$267,2)))))</f>
        <v>#REF!</v>
      </c>
      <c r="D107" s="127" t="e">
        <f>IF(AND(#REF!="",#REF!="",#REF!="",#REF!=""),"",IF(OR(#REF!="",#REF!="",#REF!="",#REF!=""),IF(#REF!="","",VLOOKUP(#REF!,DKY_seznam!$A$4:$D$267,3)),IF(#REF!="","",VLOOKUP(#REF!,DKY_seznam!$A$4:$D$267,3))))</f>
        <v>#REF!</v>
      </c>
      <c r="E107" s="127" t="e">
        <f>IF(AND(#REF!="",#REF!="",#REF!="",#REF!=""),"",IF(OR(#REF!="",#REF!="",#REF!="",#REF!=""),IF(#REF!="","",CONCATENATE(VLOOKUP(#REF!,DKY_seznam!$A$4:$D$267,1)," ",VLOOKUP(#REF!,DKY_seznam!$A$4:$D$267,2))),IF(#REF!="","",CONCATENATE(VLOOKUP(#REF!,DKY_seznam!$A$4:$D$267,1)," ",VLOOKUP(#REF!,DKY_seznam!$A$4:$D$267,2)))))</f>
        <v>#REF!</v>
      </c>
      <c r="F107" s="127" t="e">
        <f>IF(AND(#REF!="",#REF!="",#REF!="",#REF!=""),"",IF(OR(#REF!="",#REF!="",#REF!="",#REF!=""),IF(#REF!="","",VLOOKUP(#REF!,DKY_seznam!$A$4:$D$267,3)),IF(#REF!="","",VLOOKUP(#REF!,DKY_seznam!$A$4:$D$267,3))))</f>
        <v>#REF!</v>
      </c>
      <c r="G107" s="263">
        <v>22</v>
      </c>
    </row>
    <row r="108" spans="1:7" ht="12.75" customHeight="1">
      <c r="A108" s="126" t="s">
        <v>55</v>
      </c>
      <c r="B108" s="112" t="s">
        <v>32</v>
      </c>
      <c r="C108" s="132" t="e">
        <f>IF(AND(#REF!="",#REF!="",#REF!="",#REF!=""),"",IF(OR(#REF!="",#REF!="",#REF!="",#REF!=""),"",IF(#REF!="","",CONCATENATE(VLOOKUP(#REF!,DKY_seznam!$A$4:$D$267,1)," ",VLOOKUP(#REF!,DKY_seznam!$A$4:$D$267,2)))))</f>
        <v>#REF!</v>
      </c>
      <c r="D108" s="127" t="e">
        <f>IF(AND(#REF!="",#REF!="",#REF!="",#REF!=""),"",IF(OR(#REF!="",#REF!="",#REF!="",#REF!=""),"",IF(#REF!="","",VLOOKUP(#REF!,DKY_seznam!$A$4:$D$267,3))))</f>
        <v>#REF!</v>
      </c>
      <c r="E108" s="127" t="e">
        <f>IF(AND(#REF!="",#REF!="",#REF!="",#REF!=""),"",IF(OR(#REF!="",#REF!="",#REF!="",#REF!=""),"",IF(#REF!="","",CONCATENATE(VLOOKUP(#REF!,DKY_seznam!$A$4:$D$267,1)," ",VLOOKUP(#REF!,DKY_seznam!$A$4:$D$267,2)))))</f>
        <v>#REF!</v>
      </c>
      <c r="F108" s="127" t="e">
        <f>IF(AND(#REF!="",#REF!="",#REF!="",#REF!=""),"",IF(OR(#REF!="",#REF!="",#REF!="",#REF!=""),"",IF(#REF!="","",VLOOKUP(#REF!,DKY_seznam!$A$4:$D$267,3))))</f>
        <v>#REF!</v>
      </c>
      <c r="G108" s="263"/>
    </row>
    <row r="109" spans="1:7" ht="12.75" customHeight="1">
      <c r="A109" s="109" t="s">
        <v>56</v>
      </c>
      <c r="B109" s="109" t="s">
        <v>32</v>
      </c>
      <c r="C109" s="110" t="e">
        <f>IF(AND(#REF!="",#REF!="",#REF!="",#REF!=""),"",IF(OR(#REF!="",#REF!="",#REF!="",#REF!=""),IF(#REF!="","",CONCATENATE(VLOOKUP(#REF!,DKY_seznam!$A$4:$D$267,1)," ",VLOOKUP(#REF!,DKY_seznam!$A$4:$D$267,2))),IF(#REF!="","",CONCATENATE(VLOOKUP(#REF!,DKY_seznam!$A$4:$D$267,1)," ",VLOOKUP(#REF!,DKY_seznam!$A$4:$D$267,2)))))</f>
        <v>#REF!</v>
      </c>
      <c r="D109" s="111" t="e">
        <f>IF(AND(#REF!="",#REF!="",#REF!="",#REF!=""),"",IF(OR(#REF!="",#REF!="",#REF!="",#REF!=""),IF(#REF!="","",VLOOKUP(#REF!,DKY_seznam!$A$4:$D$267,3)),IF(#REF!="","",VLOOKUP(#REF!,DKY_seznam!$A$4:$D$267,3))))</f>
        <v>#REF!</v>
      </c>
      <c r="E109" s="111" t="e">
        <f>IF(AND(#REF!="",#REF!="",#REF!="",#REF!=""),"",IF(OR(#REF!="",#REF!="",#REF!="",#REF!=""),IF(#REF!="","",CONCATENATE(VLOOKUP(#REF!,DKY_seznam!$A$4:$D$267,1)," ",VLOOKUP(#REF!,DKY_seznam!$A$4:$D$267,2))),IF(#REF!="","",CONCATENATE(VLOOKUP(#REF!,DKY_seznam!$A$4:$D$267,1)," ",VLOOKUP(#REF!,DKY_seznam!$A$4:$D$267,2)))))</f>
        <v>#REF!</v>
      </c>
      <c r="F109" s="111" t="e">
        <f>IF(AND(#REF!="",#REF!="",#REF!="",#REF!=""),"",IF(OR(#REF!="",#REF!="",#REF!="",#REF!=""),IF(#REF!="","",VLOOKUP(#REF!,DKY_seznam!$A$4:$D$267,3)),IF(#REF!="","",VLOOKUP(#REF!,DKY_seznam!$A$4:$D$267,3))))</f>
        <v>#REF!</v>
      </c>
      <c r="G109" s="262">
        <v>23</v>
      </c>
    </row>
    <row r="110" spans="1:7" ht="12.75" customHeight="1">
      <c r="A110" s="109" t="s">
        <v>56</v>
      </c>
      <c r="B110" s="109" t="s">
        <v>32</v>
      </c>
      <c r="C110" s="110" t="e">
        <f>IF(AND(#REF!="",#REF!="",#REF!="",#REF!=""),"",IF(OR(#REF!="",#REF!="",#REF!="",#REF!=""),"",IF(#REF!="","",CONCATENATE(VLOOKUP(#REF!,DKY_seznam!$A$4:$D$267,1)," ",VLOOKUP(#REF!,DKY_seznam!$A$4:$D$267,2)))))</f>
        <v>#REF!</v>
      </c>
      <c r="D110" s="111" t="e">
        <f>IF(AND(#REF!="",#REF!="",#REF!="",#REF!=""),"",IF(OR(#REF!="",#REF!="",#REF!="",#REF!=""),"",IF(#REF!="","",VLOOKUP(#REF!,DKY_seznam!$A$4:$D$267,3))))</f>
        <v>#REF!</v>
      </c>
      <c r="E110" s="111" t="e">
        <f>IF(AND(#REF!="",#REF!="",#REF!="",#REF!=""),"",IF(OR(#REF!="",#REF!="",#REF!="",#REF!=""),"",IF(#REF!="","",CONCATENATE(VLOOKUP(#REF!,DKY_seznam!$A$4:$D$267,1)," ",VLOOKUP(#REF!,DKY_seznam!$A$4:$D$267,2)))))</f>
        <v>#REF!</v>
      </c>
      <c r="F110" s="111" t="e">
        <f>IF(AND(#REF!="",#REF!="",#REF!="",#REF!=""),"",IF(OR(#REF!="",#REF!="",#REF!="",#REF!=""),"",IF(#REF!="","",VLOOKUP(#REF!,DKY_seznam!$A$4:$D$267,3))))</f>
        <v>#REF!</v>
      </c>
      <c r="G110" s="262"/>
    </row>
    <row r="111" spans="1:7" ht="12.75" customHeight="1">
      <c r="A111" s="126" t="s">
        <v>57</v>
      </c>
      <c r="B111" s="112" t="s">
        <v>32</v>
      </c>
      <c r="C111" s="132" t="e">
        <f>IF(AND(#REF!="",#REF!="",#REF!="",#REF!=""),"",IF(OR(#REF!="",#REF!="",#REF!="",#REF!=""),IF(#REF!="","",CONCATENATE(VLOOKUP(#REF!,DKY_seznam!$A$4:$D$267,1)," ",VLOOKUP(#REF!,DKY_seznam!$A$4:$D$267,2))),IF(#REF!="","",CONCATENATE(VLOOKUP(#REF!,DKY_seznam!$A$4:$D$267,1)," ",VLOOKUP(#REF!,DKY_seznam!$A$4:$D$267,2)))))</f>
        <v>#REF!</v>
      </c>
      <c r="D111" s="127" t="e">
        <f>IF(AND(#REF!="",#REF!="",#REF!="",#REF!=""),"",IF(OR(#REF!="",#REF!="",#REF!="",#REF!=""),IF(#REF!="","",VLOOKUP(#REF!,DKY_seznam!$A$4:$D$267,3)),IF(#REF!="","",VLOOKUP(#REF!,DKY_seznam!$A$4:$D$267,3))))</f>
        <v>#REF!</v>
      </c>
      <c r="E111" s="127" t="e">
        <f>IF(AND(#REF!="",#REF!="",#REF!="",#REF!=""),"",IF(OR(#REF!="",#REF!="",#REF!="",#REF!=""),IF(#REF!="","",CONCATENATE(VLOOKUP(#REF!,DKY_seznam!$A$4:$D$267,1)," ",VLOOKUP(#REF!,DKY_seznam!$A$4:$D$267,2))),IF(#REF!="","",CONCATENATE(VLOOKUP(#REF!,DKY_seznam!$A$4:$D$267,1)," ",VLOOKUP(#REF!,DKY_seznam!$A$4:$D$267,2)))))</f>
        <v>#REF!</v>
      </c>
      <c r="F111" s="127" t="e">
        <f>IF(AND(#REF!="",#REF!="",#REF!="",#REF!=""),"",IF(OR(#REF!="",#REF!="",#REF!="",#REF!=""),IF(#REF!="","",VLOOKUP(#REF!,DKY_seznam!$A$4:$D$267,3)),IF(#REF!="","",VLOOKUP(#REF!,DKY_seznam!$A$4:$D$267,3))))</f>
        <v>#REF!</v>
      </c>
      <c r="G111" s="263">
        <v>24</v>
      </c>
    </row>
    <row r="112" spans="1:7" ht="12.75" customHeight="1">
      <c r="A112" s="126" t="s">
        <v>57</v>
      </c>
      <c r="B112" s="112" t="s">
        <v>32</v>
      </c>
      <c r="C112" s="132" t="e">
        <f>IF(AND(#REF!="",#REF!="",#REF!="",#REF!=""),"",IF(OR(#REF!="",#REF!="",#REF!="",#REF!=""),"",IF(#REF!="","",CONCATENATE(VLOOKUP(#REF!,DKY_seznam!$A$4:$D$267,1)," ",VLOOKUP(#REF!,DKY_seznam!$A$4:$D$267,2)))))</f>
        <v>#REF!</v>
      </c>
      <c r="D112" s="127" t="e">
        <f>IF(AND(#REF!="",#REF!="",#REF!="",#REF!=""),"",IF(OR(#REF!="",#REF!="",#REF!="",#REF!=""),"",IF(#REF!="","",VLOOKUP(#REF!,DKY_seznam!$A$4:$D$267,3))))</f>
        <v>#REF!</v>
      </c>
      <c r="E112" s="127" t="e">
        <f>IF(AND(#REF!="",#REF!="",#REF!="",#REF!=""),"",IF(OR(#REF!="",#REF!="",#REF!="",#REF!=""),"",IF(#REF!="","",CONCATENATE(VLOOKUP(#REF!,DKY_seznam!$A$4:$D$267,1)," ",VLOOKUP(#REF!,DKY_seznam!$A$4:$D$267,2)))))</f>
        <v>#REF!</v>
      </c>
      <c r="F112" s="127" t="e">
        <f>IF(AND(#REF!="",#REF!="",#REF!="",#REF!=""),"",IF(OR(#REF!="",#REF!="",#REF!="",#REF!=""),"",IF(#REF!="","",VLOOKUP(#REF!,DKY_seznam!$A$4:$D$267,3))))</f>
        <v>#REF!</v>
      </c>
      <c r="G112" s="263"/>
    </row>
    <row r="113" spans="1:7" ht="12.75" customHeight="1">
      <c r="A113" s="109" t="s">
        <v>58</v>
      </c>
      <c r="B113" s="109" t="s">
        <v>32</v>
      </c>
      <c r="C113" s="110" t="e">
        <f>IF(AND(#REF!="",#REF!="",#REF!="",#REF!=""),"",IF(OR(#REF!="",#REF!="",#REF!="",#REF!=""),IF(#REF!="","",CONCATENATE(VLOOKUP(#REF!,DKY_seznam!$A$4:$D$267,1)," ",VLOOKUP(#REF!,DKY_seznam!$A$4:$D$267,2))),IF(#REF!="","",CONCATENATE(VLOOKUP(#REF!,DKY_seznam!$A$4:$D$267,1)," ",VLOOKUP(#REF!,DKY_seznam!$A$4:$D$267,2)))))</f>
        <v>#REF!</v>
      </c>
      <c r="D113" s="111" t="e">
        <f>IF(AND(#REF!="",#REF!="",#REF!="",#REF!=""),"",IF(OR(#REF!="",#REF!="",#REF!="",#REF!=""),IF(#REF!="","",VLOOKUP(#REF!,DKY_seznam!$A$4:$D$267,3)),IF(#REF!="","",VLOOKUP(#REF!,DKY_seznam!$A$4:$D$267,3))))</f>
        <v>#REF!</v>
      </c>
      <c r="E113" s="111" t="e">
        <f>IF(AND(#REF!="",#REF!="",#REF!="",#REF!=""),"",IF(OR(#REF!="",#REF!="",#REF!="",#REF!=""),IF(#REF!="","",CONCATENATE(VLOOKUP(#REF!,DKY_seznam!$A$4:$D$267,1)," ",VLOOKUP(#REF!,DKY_seznam!$A$4:$D$267,2))),IF(#REF!="","",CONCATENATE(VLOOKUP(#REF!,DKY_seznam!$A$4:$D$267,1)," ",VLOOKUP(#REF!,DKY_seznam!$A$4:$D$267,2)))))</f>
        <v>#REF!</v>
      </c>
      <c r="F113" s="111" t="e">
        <f>IF(AND(#REF!="",#REF!="",#REF!="",#REF!=""),"",IF(OR(#REF!="",#REF!="",#REF!="",#REF!=""),IF(#REF!="","",VLOOKUP(#REF!,DKY_seznam!$A$4:$D$267,3)),IF(#REF!="","",VLOOKUP(#REF!,DKY_seznam!$A$4:$D$267,3))))</f>
        <v>#REF!</v>
      </c>
      <c r="G113" s="262">
        <v>25</v>
      </c>
    </row>
    <row r="114" spans="1:7" ht="12.75" customHeight="1">
      <c r="A114" s="109" t="s">
        <v>58</v>
      </c>
      <c r="B114" s="109" t="s">
        <v>32</v>
      </c>
      <c r="C114" s="110" t="e">
        <f>IF(AND(#REF!="",#REF!="",#REF!="",#REF!=""),"",IF(OR(#REF!="",#REF!="",#REF!="",#REF!=""),"",IF(#REF!="","",CONCATENATE(VLOOKUP(#REF!,DKY_seznam!$A$4:$D$267,1)," ",VLOOKUP(#REF!,DKY_seznam!$A$4:$D$267,2)))))</f>
        <v>#REF!</v>
      </c>
      <c r="D114" s="111" t="e">
        <f>IF(AND(#REF!="",#REF!="",#REF!="",#REF!=""),"",IF(OR(#REF!="",#REF!="",#REF!="",#REF!=""),"",IF(#REF!="","",VLOOKUP(#REF!,DKY_seznam!$A$4:$D$267,3))))</f>
        <v>#REF!</v>
      </c>
      <c r="E114" s="111" t="e">
        <f>IF(AND(#REF!="",#REF!="",#REF!="",#REF!=""),"",IF(OR(#REF!="",#REF!="",#REF!="",#REF!=""),"",IF(#REF!="","",CONCATENATE(VLOOKUP(#REF!,DKY_seznam!$A$4:$D$267,1)," ",VLOOKUP(#REF!,DKY_seznam!$A$4:$D$267,2)))))</f>
        <v>#REF!</v>
      </c>
      <c r="F114" s="111" t="e">
        <f>IF(AND(#REF!="",#REF!="",#REF!="",#REF!=""),"",IF(OR(#REF!="",#REF!="",#REF!="",#REF!=""),"",IF(#REF!="","",VLOOKUP(#REF!,DKY_seznam!$A$4:$D$267,3))))</f>
        <v>#REF!</v>
      </c>
      <c r="G114" s="262"/>
    </row>
    <row r="115" spans="1:7" ht="12.75" customHeight="1">
      <c r="A115" s="126" t="s">
        <v>59</v>
      </c>
      <c r="B115" s="112" t="s">
        <v>32</v>
      </c>
      <c r="C115" s="132" t="e">
        <f>IF(AND(#REF!="",#REF!="",#REF!="",#REF!=""),"",IF(OR(#REF!="",#REF!="",#REF!="",#REF!=""),IF(#REF!="","",CONCATENATE(VLOOKUP(#REF!,DKY_seznam!$A$4:$D$267,1)," ",VLOOKUP(#REF!,DKY_seznam!$A$4:$D$267,2))),IF(#REF!="","",CONCATENATE(VLOOKUP(#REF!,DKY_seznam!$A$4:$D$267,1)," ",VLOOKUP(#REF!,DKY_seznam!$A$4:$D$267,2)))))</f>
        <v>#REF!</v>
      </c>
      <c r="D115" s="127" t="e">
        <f>IF(AND(#REF!="",#REF!="",#REF!="",#REF!=""),"",IF(OR(#REF!="",#REF!="",#REF!="",#REF!=""),IF(#REF!="","",VLOOKUP(#REF!,DKY_seznam!$A$4:$D$267,3)),IF(#REF!="","",VLOOKUP(#REF!,DKY_seznam!$A$4:$D$267,3))))</f>
        <v>#REF!</v>
      </c>
      <c r="E115" s="127" t="e">
        <f>IF(AND(#REF!="",#REF!="",#REF!="",#REF!=""),"",IF(OR(#REF!="",#REF!="",#REF!="",#REF!=""),IF(#REF!="","",CONCATENATE(VLOOKUP(#REF!,DKY_seznam!$A$4:$D$267,1)," ",VLOOKUP(#REF!,DKY_seznam!$A$4:$D$267,2))),IF(#REF!="","",CONCATENATE(VLOOKUP(#REF!,DKY_seznam!$A$4:$D$267,1)," ",VLOOKUP(#REF!,DKY_seznam!$A$4:$D$267,2)))))</f>
        <v>#REF!</v>
      </c>
      <c r="F115" s="127" t="e">
        <f>IF(AND(#REF!="",#REF!="",#REF!="",#REF!=""),"",IF(OR(#REF!="",#REF!="",#REF!="",#REF!=""),IF(#REF!="","",VLOOKUP(#REF!,DKY_seznam!$A$4:$D$267,3)),IF(#REF!="","",VLOOKUP(#REF!,DKY_seznam!$A$4:$D$267,3))))</f>
        <v>#REF!</v>
      </c>
      <c r="G115" s="263">
        <v>26</v>
      </c>
    </row>
    <row r="116" spans="1:7" ht="12.75" customHeight="1">
      <c r="A116" s="126" t="s">
        <v>59</v>
      </c>
      <c r="B116" s="112" t="s">
        <v>32</v>
      </c>
      <c r="C116" s="132" t="e">
        <f>IF(AND(#REF!="",#REF!="",#REF!="",#REF!=""),"",IF(OR(#REF!="",#REF!="",#REF!="",#REF!=""),"",IF(#REF!="","",CONCATENATE(VLOOKUP(#REF!,DKY_seznam!$A$4:$D$267,1)," ",VLOOKUP(#REF!,DKY_seznam!$A$4:$D$267,2)))))</f>
        <v>#REF!</v>
      </c>
      <c r="D116" s="127" t="e">
        <f>IF(AND(#REF!="",#REF!="",#REF!="",#REF!=""),"",IF(OR(#REF!="",#REF!="",#REF!="",#REF!=""),"",IF(#REF!="","",VLOOKUP(#REF!,DKY_seznam!$A$4:$D$267,3))))</f>
        <v>#REF!</v>
      </c>
      <c r="E116" s="127" t="e">
        <f>IF(AND(#REF!="",#REF!="",#REF!="",#REF!=""),"",IF(OR(#REF!="",#REF!="",#REF!="",#REF!=""),"",IF(#REF!="","",CONCATENATE(VLOOKUP(#REF!,DKY_seznam!$A$4:$D$267,1)," ",VLOOKUP(#REF!,DKY_seznam!$A$4:$D$267,2)))))</f>
        <v>#REF!</v>
      </c>
      <c r="F116" s="127" t="e">
        <f>IF(AND(#REF!="",#REF!="",#REF!="",#REF!=""),"",IF(OR(#REF!="",#REF!="",#REF!="",#REF!=""),"",IF(#REF!="","",VLOOKUP(#REF!,DKY_seznam!$A$4:$D$267,3))))</f>
        <v>#REF!</v>
      </c>
      <c r="G116" s="263"/>
    </row>
    <row r="117" spans="1:7" ht="12.75" customHeight="1">
      <c r="A117" s="109" t="s">
        <v>60</v>
      </c>
      <c r="B117" s="109" t="s">
        <v>32</v>
      </c>
      <c r="C117" s="110" t="e">
        <f>IF(AND(#REF!="",#REF!="",#REF!="",#REF!=""),"",IF(OR(#REF!="",#REF!="",#REF!="",#REF!=""),IF(#REF!="","",CONCATENATE(VLOOKUP(#REF!,DKY_seznam!$A$4:$D$267,1)," ",VLOOKUP(#REF!,DKY_seznam!$A$4:$D$267,2))),IF(#REF!="","",CONCATENATE(VLOOKUP(#REF!,DKY_seznam!$A$4:$D$267,1)," ",VLOOKUP(#REF!,DKY_seznam!$A$4:$D$267,2)))))</f>
        <v>#REF!</v>
      </c>
      <c r="D117" s="111" t="e">
        <f>IF(AND(#REF!="",#REF!="",#REF!="",#REF!=""),"",IF(OR(#REF!="",#REF!="",#REF!="",#REF!=""),IF(#REF!="","",VLOOKUP(#REF!,DKY_seznam!$A$4:$D$267,3)),IF(#REF!="","",VLOOKUP(#REF!,DKY_seznam!$A$4:$D$267,3))))</f>
        <v>#REF!</v>
      </c>
      <c r="E117" s="111" t="e">
        <f>IF(AND(#REF!="",#REF!="",#REF!="",#REF!=""),"",IF(OR(#REF!="",#REF!="",#REF!="",#REF!=""),IF(#REF!="","",CONCATENATE(VLOOKUP(#REF!,DKY_seznam!$A$4:$D$267,1)," ",VLOOKUP(#REF!,DKY_seznam!$A$4:$D$267,2))),IF(#REF!="","",CONCATENATE(VLOOKUP(#REF!,DKY_seznam!$A$4:$D$267,1)," ",VLOOKUP(#REF!,DKY_seznam!$A$4:$D$267,2)))))</f>
        <v>#REF!</v>
      </c>
      <c r="F117" s="111" t="e">
        <f>IF(AND(#REF!="",#REF!="",#REF!="",#REF!=""),"",IF(OR(#REF!="",#REF!="",#REF!="",#REF!=""),IF(#REF!="","",VLOOKUP(#REF!,DKY_seznam!$A$4:$D$267,3)),IF(#REF!="","",VLOOKUP(#REF!,DKY_seznam!$A$4:$D$267,3))))</f>
        <v>#REF!</v>
      </c>
      <c r="G117" s="262">
        <v>27</v>
      </c>
    </row>
    <row r="118" spans="1:7" ht="12.75" customHeight="1">
      <c r="A118" s="109" t="s">
        <v>60</v>
      </c>
      <c r="B118" s="109" t="s">
        <v>32</v>
      </c>
      <c r="C118" s="110" t="e">
        <f>IF(AND(#REF!="",#REF!="",#REF!="",#REF!=""),"",IF(OR(#REF!="",#REF!="",#REF!="",#REF!=""),"",IF(#REF!="","",CONCATENATE(VLOOKUP(#REF!,DKY_seznam!$A$4:$D$267,1)," ",VLOOKUP(#REF!,DKY_seznam!$A$4:$D$267,2)))))</f>
        <v>#REF!</v>
      </c>
      <c r="D118" s="111" t="e">
        <f>IF(AND(#REF!="",#REF!="",#REF!="",#REF!=""),"",IF(OR(#REF!="",#REF!="",#REF!="",#REF!=""),"",IF(#REF!="","",VLOOKUP(#REF!,DKY_seznam!$A$4:$D$267,3))))</f>
        <v>#REF!</v>
      </c>
      <c r="E118" s="111" t="e">
        <f>IF(AND(#REF!="",#REF!="",#REF!="",#REF!=""),"",IF(OR(#REF!="",#REF!="",#REF!="",#REF!=""),"",IF(#REF!="","",CONCATENATE(VLOOKUP(#REF!,DKY_seznam!$A$4:$D$267,1)," ",VLOOKUP(#REF!,DKY_seznam!$A$4:$D$267,2)))))</f>
        <v>#REF!</v>
      </c>
      <c r="F118" s="111" t="e">
        <f>IF(AND(#REF!="",#REF!="",#REF!="",#REF!=""),"",IF(OR(#REF!="",#REF!="",#REF!="",#REF!=""),"",IF(#REF!="","",VLOOKUP(#REF!,DKY_seznam!$A$4:$D$267,3))))</f>
        <v>#REF!</v>
      </c>
      <c r="G118" s="262"/>
    </row>
    <row r="119" spans="1:7" ht="12.75" customHeight="1">
      <c r="A119" s="126" t="s">
        <v>61</v>
      </c>
      <c r="B119" s="112" t="s">
        <v>32</v>
      </c>
      <c r="C119" s="132" t="e">
        <f>IF(AND(#REF!="",#REF!="",#REF!="",#REF!=""),"",IF(OR(#REF!="",#REF!="",#REF!="",#REF!=""),IF(#REF!="","",CONCATENATE(VLOOKUP(#REF!,DKY_seznam!$A$4:$D$267,1)," ",VLOOKUP(#REF!,DKY_seznam!$A$4:$D$267,2))),IF(#REF!="","",CONCATENATE(VLOOKUP(#REF!,DKY_seznam!$A$4:$D$267,1)," ",VLOOKUP(#REF!,DKY_seznam!$A$4:$D$267,2)))))</f>
        <v>#REF!</v>
      </c>
      <c r="D119" s="127" t="e">
        <f>IF(AND(#REF!="",#REF!="",#REF!="",#REF!=""),"",IF(OR(#REF!="",#REF!="",#REF!="",#REF!=""),IF(#REF!="","",VLOOKUP(#REF!,DKY_seznam!$A$4:$D$267,3)),IF(#REF!="","",VLOOKUP(#REF!,DKY_seznam!$A$4:$D$267,3))))</f>
        <v>#REF!</v>
      </c>
      <c r="E119" s="127" t="e">
        <f>IF(AND(#REF!="",#REF!="",#REF!="",#REF!=""),"",IF(OR(#REF!="",#REF!="",#REF!="",#REF!=""),IF(#REF!="","",CONCATENATE(VLOOKUP(#REF!,DKY_seznam!$A$4:$D$267,1)," ",VLOOKUP(#REF!,DKY_seznam!$A$4:$D$267,2))),IF(#REF!="","",CONCATENATE(VLOOKUP(#REF!,DKY_seznam!$A$4:$D$267,1)," ",VLOOKUP(#REF!,DKY_seznam!$A$4:$D$267,2)))))</f>
        <v>#REF!</v>
      </c>
      <c r="F119" s="127" t="e">
        <f>IF(AND(#REF!="",#REF!="",#REF!="",#REF!=""),"",IF(OR(#REF!="",#REF!="",#REF!="",#REF!=""),IF(#REF!="","",VLOOKUP(#REF!,DKY_seznam!$A$4:$D$267,3)),IF(#REF!="","",VLOOKUP(#REF!,DKY_seznam!$A$4:$D$267,3))))</f>
        <v>#REF!</v>
      </c>
      <c r="G119" s="263">
        <v>28</v>
      </c>
    </row>
    <row r="120" spans="1:7" ht="12.75" customHeight="1">
      <c r="A120" s="126" t="s">
        <v>61</v>
      </c>
      <c r="B120" s="112" t="s">
        <v>32</v>
      </c>
      <c r="C120" s="132" t="e">
        <f>IF(AND(#REF!="",#REF!="",#REF!="",#REF!=""),"",IF(OR(#REF!="",#REF!="",#REF!="",#REF!=""),"",IF(#REF!="","",CONCATENATE(VLOOKUP(#REF!,DKY_seznam!$A$4:$D$267,1)," ",VLOOKUP(#REF!,DKY_seznam!$A$4:$D$267,2)))))</f>
        <v>#REF!</v>
      </c>
      <c r="D120" s="127" t="e">
        <f>IF(AND(#REF!="",#REF!="",#REF!="",#REF!=""),"",IF(OR(#REF!="",#REF!="",#REF!="",#REF!=""),"",IF(#REF!="","",VLOOKUP(#REF!,DKY_seznam!$A$4:$D$267,3))))</f>
        <v>#REF!</v>
      </c>
      <c r="E120" s="127" t="e">
        <f>IF(AND(#REF!="",#REF!="",#REF!="",#REF!=""),"",IF(OR(#REF!="",#REF!="",#REF!="",#REF!=""),"",IF(#REF!="","",CONCATENATE(VLOOKUP(#REF!,DKY_seznam!$A$4:$D$267,1)," ",VLOOKUP(#REF!,DKY_seznam!$A$4:$D$267,2)))))</f>
        <v>#REF!</v>
      </c>
      <c r="F120" s="127" t="e">
        <f>IF(AND(#REF!="",#REF!="",#REF!="",#REF!=""),"",IF(OR(#REF!="",#REF!="",#REF!="",#REF!=""),"",IF(#REF!="","",VLOOKUP(#REF!,DKY_seznam!$A$4:$D$267,3))))</f>
        <v>#REF!</v>
      </c>
      <c r="G120" s="263"/>
    </row>
    <row r="121" spans="1:7" ht="12.75" customHeight="1">
      <c r="A121" s="109" t="s">
        <v>62</v>
      </c>
      <c r="B121" s="109" t="s">
        <v>32</v>
      </c>
      <c r="C121" s="110" t="e">
        <f>IF(AND(#REF!="",#REF!="",#REF!="",#REF!=""),"",IF(OR(#REF!="",#REF!="",#REF!="",#REF!=""),IF(#REF!="","",CONCATENATE(VLOOKUP(#REF!,DKY_seznam!$A$4:$D$267,1)," ",VLOOKUP(#REF!,DKY_seznam!$A$4:$D$267,2))),IF(#REF!="","",CONCATENATE(VLOOKUP(#REF!,DKY_seznam!$A$4:$D$267,1)," ",VLOOKUP(#REF!,DKY_seznam!$A$4:$D$267,2)))))</f>
        <v>#REF!</v>
      </c>
      <c r="D121" s="111" t="e">
        <f>IF(AND(#REF!="",#REF!="",#REF!="",#REF!=""),"",IF(OR(#REF!="",#REF!="",#REF!="",#REF!=""),IF(#REF!="","",VLOOKUP(#REF!,DKY_seznam!$A$4:$D$267,3)),IF(#REF!="","",VLOOKUP(#REF!,DKY_seznam!$A$4:$D$267,3))))</f>
        <v>#REF!</v>
      </c>
      <c r="E121" s="111" t="e">
        <f>IF(AND(#REF!="",#REF!="",#REF!="",#REF!=""),"",IF(OR(#REF!="",#REF!="",#REF!="",#REF!=""),IF(#REF!="","",CONCATENATE(VLOOKUP(#REF!,DKY_seznam!$A$4:$D$267,1)," ",VLOOKUP(#REF!,DKY_seznam!$A$4:$D$267,2))),IF(#REF!="","",CONCATENATE(VLOOKUP(#REF!,DKY_seznam!$A$4:$D$267,1)," ",VLOOKUP(#REF!,DKY_seznam!$A$4:$D$267,2)))))</f>
        <v>#REF!</v>
      </c>
      <c r="F121" s="111" t="e">
        <f>IF(AND(#REF!="",#REF!="",#REF!="",#REF!=""),"",IF(OR(#REF!="",#REF!="",#REF!="",#REF!=""),IF(#REF!="","",VLOOKUP(#REF!,DKY_seznam!$A$4:$D$267,3)),IF(#REF!="","",VLOOKUP(#REF!,DKY_seznam!$A$4:$D$267,3))))</f>
        <v>#REF!</v>
      </c>
      <c r="G121" s="262">
        <v>29</v>
      </c>
    </row>
    <row r="122" spans="1:7" ht="12.75" customHeight="1">
      <c r="A122" s="109" t="s">
        <v>62</v>
      </c>
      <c r="B122" s="109" t="s">
        <v>32</v>
      </c>
      <c r="C122" s="110" t="e">
        <f>IF(AND(#REF!="",#REF!="",#REF!="",#REF!=""),"",IF(OR(#REF!="",#REF!="",#REF!="",#REF!=""),"",IF(#REF!="","",CONCATENATE(VLOOKUP(#REF!,DKY_seznam!$A$4:$D$267,1)," ",VLOOKUP(#REF!,DKY_seznam!$A$4:$D$267,2)))))</f>
        <v>#REF!</v>
      </c>
      <c r="D122" s="111" t="e">
        <f>IF(AND(#REF!="",#REF!="",#REF!="",#REF!=""),"",IF(OR(#REF!="",#REF!="",#REF!="",#REF!=""),"",IF(#REF!="","",VLOOKUP(#REF!,DKY_seznam!$A$4:$D$267,3))))</f>
        <v>#REF!</v>
      </c>
      <c r="E122" s="111" t="e">
        <f>IF(AND(#REF!="",#REF!="",#REF!="",#REF!=""),"",IF(OR(#REF!="",#REF!="",#REF!="",#REF!=""),"",IF(#REF!="","",CONCATENATE(VLOOKUP(#REF!,DKY_seznam!$A$4:$D$267,1)," ",VLOOKUP(#REF!,DKY_seznam!$A$4:$D$267,2)))))</f>
        <v>#REF!</v>
      </c>
      <c r="F122" s="111" t="e">
        <f>IF(AND(#REF!="",#REF!="",#REF!="",#REF!=""),"",IF(OR(#REF!="",#REF!="",#REF!="",#REF!=""),"",IF(#REF!="","",VLOOKUP(#REF!,DKY_seznam!$A$4:$D$267,3))))</f>
        <v>#REF!</v>
      </c>
      <c r="G122" s="262"/>
    </row>
    <row r="123" spans="1:7" ht="12.75" customHeight="1">
      <c r="A123" s="126" t="s">
        <v>63</v>
      </c>
      <c r="B123" s="112" t="s">
        <v>32</v>
      </c>
      <c r="C123" s="132" t="e">
        <f>IF(AND(#REF!="",#REF!="",#REF!="",#REF!=""),"",IF(OR(#REF!="",#REF!="",#REF!="",#REF!=""),IF(#REF!="","",CONCATENATE(VLOOKUP(#REF!,DKY_seznam!$A$4:$D$267,1)," ",VLOOKUP(#REF!,DKY_seznam!$A$4:$D$267,2))),IF(#REF!="","",CONCATENATE(VLOOKUP(#REF!,DKY_seznam!$A$4:$D$267,1)," ",VLOOKUP(#REF!,DKY_seznam!$A$4:$D$267,2)))))</f>
        <v>#REF!</v>
      </c>
      <c r="D123" s="127" t="e">
        <f>IF(AND(#REF!="",#REF!="",#REF!="",#REF!=""),"",IF(OR(#REF!="",#REF!="",#REF!="",#REF!=""),IF(#REF!="","",VLOOKUP(#REF!,DKY_seznam!$A$4:$D$267,3)),IF(#REF!="","",VLOOKUP(#REF!,DKY_seznam!$A$4:$D$267,3))))</f>
        <v>#REF!</v>
      </c>
      <c r="E123" s="127" t="e">
        <f>IF(AND(#REF!="",#REF!="",#REF!="",#REF!=""),"",IF(OR(#REF!="",#REF!="",#REF!="",#REF!=""),IF(#REF!="","",CONCATENATE(VLOOKUP(#REF!,DKY_seznam!$A$4:$D$267,1)," ",VLOOKUP(#REF!,DKY_seznam!$A$4:$D$267,2))),IF(#REF!="","",CONCATENATE(VLOOKUP(#REF!,DKY_seznam!$A$4:$D$267,1)," ",VLOOKUP(#REF!,DKY_seznam!$A$4:$D$267,2)))))</f>
        <v>#REF!</v>
      </c>
      <c r="F123" s="127" t="e">
        <f>IF(AND(#REF!="",#REF!="",#REF!="",#REF!=""),"",IF(OR(#REF!="",#REF!="",#REF!="",#REF!=""),IF(#REF!="","",VLOOKUP(#REF!,DKY_seznam!$A$4:$D$267,3)),IF(#REF!="","",VLOOKUP(#REF!,DKY_seznam!$A$4:$D$267,3))))</f>
        <v>#REF!</v>
      </c>
      <c r="G123" s="263">
        <v>30</v>
      </c>
    </row>
    <row r="124" spans="1:7" ht="12.75" customHeight="1">
      <c r="A124" s="126" t="s">
        <v>63</v>
      </c>
      <c r="B124" s="112" t="s">
        <v>32</v>
      </c>
      <c r="C124" s="132" t="e">
        <f>IF(AND(#REF!="",#REF!="",#REF!="",#REF!=""),"",IF(OR(#REF!="",#REF!="",#REF!="",#REF!=""),"",IF(#REF!="","",CONCATENATE(VLOOKUP(#REF!,DKY_seznam!$A$4:$D$267,1)," ",VLOOKUP(#REF!,DKY_seznam!$A$4:$D$267,2)))))</f>
        <v>#REF!</v>
      </c>
      <c r="D124" s="127" t="e">
        <f>IF(AND(#REF!="",#REF!="",#REF!="",#REF!=""),"",IF(OR(#REF!="",#REF!="",#REF!="",#REF!=""),"",IF(#REF!="","",VLOOKUP(#REF!,DKY_seznam!$A$4:$D$267,3))))</f>
        <v>#REF!</v>
      </c>
      <c r="E124" s="127" t="e">
        <f>IF(AND(#REF!="",#REF!="",#REF!="",#REF!=""),"",IF(OR(#REF!="",#REF!="",#REF!="",#REF!=""),"",IF(#REF!="","",CONCATENATE(VLOOKUP(#REF!,DKY_seznam!$A$4:$D$267,1)," ",VLOOKUP(#REF!,DKY_seznam!$A$4:$D$267,2)))))</f>
        <v>#REF!</v>
      </c>
      <c r="F124" s="127" t="e">
        <f>IF(AND(#REF!="",#REF!="",#REF!="",#REF!=""),"",IF(OR(#REF!="",#REF!="",#REF!="",#REF!=""),"",IF(#REF!="","",VLOOKUP(#REF!,DKY_seznam!$A$4:$D$267,3))))</f>
        <v>#REF!</v>
      </c>
      <c r="G124" s="263"/>
    </row>
    <row r="125" spans="1:7" ht="12.75" customHeight="1">
      <c r="A125" s="109" t="s">
        <v>64</v>
      </c>
      <c r="B125" s="109" t="s">
        <v>32</v>
      </c>
      <c r="C125" s="110" t="e">
        <f>IF(AND(#REF!="",#REF!="",#REF!="",#REF!=""),"",IF(OR(#REF!="",#REF!="",#REF!="",#REF!=""),IF(#REF!="","",CONCATENATE(VLOOKUP(#REF!,DKY_seznam!$A$4:$D$267,1)," ",VLOOKUP(#REF!,DKY_seznam!$A$4:$D$267,2))),IF(#REF!="","",CONCATENATE(VLOOKUP(#REF!,DKY_seznam!$A$4:$D$267,1)," ",VLOOKUP(#REF!,DKY_seznam!$A$4:$D$267,2)))))</f>
        <v>#REF!</v>
      </c>
      <c r="D125" s="111" t="e">
        <f>IF(AND(#REF!="",#REF!="",#REF!="",#REF!=""),"",IF(OR(#REF!="",#REF!="",#REF!="",#REF!=""),IF(#REF!="","",VLOOKUP(#REF!,DKY_seznam!$A$4:$D$267,3)),IF(#REF!="","",VLOOKUP(#REF!,DKY_seznam!$A$4:$D$267,3))))</f>
        <v>#REF!</v>
      </c>
      <c r="E125" s="111" t="e">
        <f>IF(AND(#REF!="",#REF!="",#REF!="",#REF!=""),"",IF(OR(#REF!="",#REF!="",#REF!="",#REF!=""),IF(#REF!="","",CONCATENATE(VLOOKUP(#REF!,DKY_seznam!$A$4:$D$267,1)," ",VLOOKUP(#REF!,DKY_seznam!$A$4:$D$267,2))),IF(#REF!="","",CONCATENATE(VLOOKUP(#REF!,DKY_seznam!$A$4:$D$267,1)," ",VLOOKUP(#REF!,DKY_seznam!$A$4:$D$267,2)))))</f>
        <v>#REF!</v>
      </c>
      <c r="F125" s="111" t="e">
        <f>IF(AND(#REF!="",#REF!="",#REF!="",#REF!=""),"",IF(OR(#REF!="",#REF!="",#REF!="",#REF!=""),IF(#REF!="","",VLOOKUP(#REF!,DKY_seznam!$A$4:$D$267,3)),IF(#REF!="","",VLOOKUP(#REF!,DKY_seznam!$A$4:$D$267,3))))</f>
        <v>#REF!</v>
      </c>
      <c r="G125" s="262">
        <v>31</v>
      </c>
    </row>
    <row r="126" spans="1:7" ht="12.75" customHeight="1">
      <c r="A126" s="109" t="s">
        <v>64</v>
      </c>
      <c r="B126" s="109" t="s">
        <v>32</v>
      </c>
      <c r="C126" s="110" t="e">
        <f>IF(AND(#REF!="",#REF!="",#REF!="",#REF!=""),"",IF(OR(#REF!="",#REF!="",#REF!="",#REF!=""),"",IF(#REF!="","",CONCATENATE(VLOOKUP(#REF!,DKY_seznam!$A$4:$D$267,1)," ",VLOOKUP(#REF!,DKY_seznam!$A$4:$D$267,2)))))</f>
        <v>#REF!</v>
      </c>
      <c r="D126" s="111" t="e">
        <f>IF(AND(#REF!="",#REF!="",#REF!="",#REF!=""),"",IF(OR(#REF!="",#REF!="",#REF!="",#REF!=""),"",IF(#REF!="","",VLOOKUP(#REF!,DKY_seznam!$A$4:$D$267,3))))</f>
        <v>#REF!</v>
      </c>
      <c r="E126" s="111" t="e">
        <f>IF(AND(#REF!="",#REF!="",#REF!="",#REF!=""),"",IF(OR(#REF!="",#REF!="",#REF!="",#REF!=""),"",IF(#REF!="","",CONCATENATE(VLOOKUP(#REF!,DKY_seznam!$A$4:$D$267,1)," ",VLOOKUP(#REF!,DKY_seznam!$A$4:$D$267,2)))))</f>
        <v>#REF!</v>
      </c>
      <c r="F126" s="111" t="e">
        <f>IF(AND(#REF!="",#REF!="",#REF!="",#REF!=""),"",IF(OR(#REF!="",#REF!="",#REF!="",#REF!=""),"",IF(#REF!="","",VLOOKUP(#REF!,DKY_seznam!$A$4:$D$267,3))))</f>
        <v>#REF!</v>
      </c>
      <c r="G126" s="262"/>
    </row>
    <row r="127" spans="1:7" ht="12.75" customHeight="1">
      <c r="A127" s="133" t="s">
        <v>65</v>
      </c>
      <c r="B127" s="134" t="s">
        <v>32</v>
      </c>
      <c r="C127" s="135" t="e">
        <f>IF(AND(#REF!="",#REF!="",#REF!="",#REF!=""),"",IF(OR(#REF!="",#REF!="",#REF!="",#REF!=""),IF(#REF!="","",CONCATENATE(VLOOKUP(#REF!,DKY_seznam!$A$4:$D$267,1)," ",VLOOKUP(#REF!,DKY_seznam!$A$4:$D$267,2))),IF(#REF!="","",CONCATENATE(VLOOKUP(#REF!,DKY_seznam!$A$4:$D$267,1)," ",VLOOKUP(#REF!,DKY_seznam!$A$4:$D$267,2)))))</f>
        <v>#REF!</v>
      </c>
      <c r="D127" s="136" t="e">
        <f>IF(AND(#REF!="",#REF!="",#REF!="",#REF!=""),"",IF(OR(#REF!="",#REF!="",#REF!="",#REF!=""),IF(#REF!="","",VLOOKUP(#REF!,DKY_seznam!$A$4:$D$267,3)),IF(#REF!="","",VLOOKUP(#REF!,DKY_seznam!$A$4:$D$267,3))))</f>
        <v>#REF!</v>
      </c>
      <c r="E127" s="136" t="e">
        <f>IF(AND(#REF!="",#REF!="",#REF!="",#REF!=""),"",IF(OR(#REF!="",#REF!="",#REF!="",#REF!=""),IF(#REF!="","",CONCATENATE(VLOOKUP(#REF!,DKY_seznam!$A$4:$D$267,1)," ",VLOOKUP(#REF!,DKY_seznam!$A$4:$D$267,2))),IF(#REF!="","",CONCATENATE(VLOOKUP(#REF!,DKY_seznam!$A$4:$D$267,1)," ",VLOOKUP(#REF!,DKY_seznam!$A$4:$D$267,2)))))</f>
        <v>#REF!</v>
      </c>
      <c r="F127" s="136" t="e">
        <f>IF(AND(#REF!="",#REF!="",#REF!="",#REF!=""),"",IF(OR(#REF!="",#REF!="",#REF!="",#REF!=""),IF(#REF!="","",VLOOKUP(#REF!,DKY_seznam!$A$4:$D$267,3)),IF(#REF!="","",VLOOKUP(#REF!,DKY_seznam!$A$4:$D$267,3))))</f>
        <v>#REF!</v>
      </c>
      <c r="G127" s="264">
        <v>32</v>
      </c>
    </row>
    <row r="128" spans="1:7" ht="12.75" customHeight="1" thickBot="1">
      <c r="A128" s="137" t="s">
        <v>65</v>
      </c>
      <c r="B128" s="138" t="s">
        <v>32</v>
      </c>
      <c r="C128" s="139" t="e">
        <f>IF(AND(#REF!="",#REF!="",#REF!="",#REF!=""),"",IF(OR(#REF!="",#REF!="",#REF!="",#REF!=""),"",IF(#REF!="","",CONCATENATE(VLOOKUP(#REF!,DKY_seznam!$A$4:$D$267,1)," ",VLOOKUP(#REF!,DKY_seznam!$A$4:$D$267,2)))))</f>
        <v>#REF!</v>
      </c>
      <c r="D128" s="140" t="e">
        <f>IF(AND(#REF!="",#REF!="",#REF!="",#REF!=""),"",IF(OR(#REF!="",#REF!="",#REF!="",#REF!=""),"",IF(#REF!="","",VLOOKUP(#REF!,DKY_seznam!$A$4:$D$267,3))))</f>
        <v>#REF!</v>
      </c>
      <c r="E128" s="140" t="e">
        <f>IF(AND(#REF!="",#REF!="",#REF!="",#REF!=""),"",IF(OR(#REF!="",#REF!="",#REF!="",#REF!=""),"",IF(#REF!="","",CONCATENATE(VLOOKUP(#REF!,DKY_seznam!$A$4:$D$267,1)," ",VLOOKUP(#REF!,DKY_seznam!$A$4:$D$267,2)))))</f>
        <v>#REF!</v>
      </c>
      <c r="F128" s="140" t="e">
        <f>IF(AND(#REF!="",#REF!="",#REF!="",#REF!=""),"",IF(OR(#REF!="",#REF!="",#REF!="",#REF!=""),"",IF(#REF!="","",VLOOKUP(#REF!,DKY_seznam!$A$4:$D$267,3))))</f>
        <v>#REF!</v>
      </c>
      <c r="G128" s="265"/>
    </row>
    <row r="129" spans="1:7" ht="12.75" customHeight="1">
      <c r="A129" s="109" t="s">
        <v>34</v>
      </c>
      <c r="B129" s="109" t="s">
        <v>33</v>
      </c>
      <c r="C129" s="110" t="e">
        <f>IF(AND(#REF!="",#REF!="",#REF!="",#REF!=""),"",IF(OR(#REF!="",#REF!="",#REF!="",#REF!=""),IF(#REF!="","",CONCATENATE(VLOOKUP(#REF!,DKY_seznam!$A$4:$D$267,1)," ",VLOOKUP(#REF!,DKY_seznam!$A$4:$D$267,2))),IF(#REF!="","",CONCATENATE(VLOOKUP(#REF!,DKY_seznam!$A$4:$D$267,1)," ",VLOOKUP(#REF!,DKY_seznam!$A$4:$D$267,2)))))</f>
        <v>#REF!</v>
      </c>
      <c r="D129" s="111" t="e">
        <f>IF(AND(#REF!="",#REF!="",#REF!="",#REF!=""),"",IF(OR(#REF!="",#REF!="",#REF!="",#REF!=""),IF(#REF!="","",VLOOKUP(#REF!,DKY_seznam!$A$4:$D$267,3)),IF(#REF!="","",VLOOKUP(#REF!,DKY_seznam!$A$4:$D$267,3))))</f>
        <v>#REF!</v>
      </c>
      <c r="E129" s="111" t="e">
        <f>IF(AND(#REF!="",#REF!="",#REF!="",#REF!=""),"",IF(OR(#REF!="",#REF!="",#REF!="",#REF!=""),IF(#REF!="","",CONCATENATE(VLOOKUP(#REF!,DKY_seznam!$A$4:$D$267,1)," ",VLOOKUP(#REF!,DKY_seznam!$A$4:$D$267,2))),IF(#REF!="","",CONCATENATE(VLOOKUP(#REF!,DKY_seznam!$A$4:$D$267,1)," ",VLOOKUP(#REF!,DKY_seznam!$A$4:$D$267,2)))))</f>
        <v>#REF!</v>
      </c>
      <c r="F129" s="111" t="e">
        <f>IF(AND(#REF!="",#REF!="",#REF!="",#REF!=""),"",IF(OR(#REF!="",#REF!="",#REF!="",#REF!=""),IF(#REF!="","",VLOOKUP(#REF!,DKY_seznam!$A$4:$D$267,3)),IF(#REF!="","",VLOOKUP(#REF!,DKY_seznam!$A$4:$D$267,3))))</f>
        <v>#REF!</v>
      </c>
      <c r="G129" s="262">
        <v>1</v>
      </c>
    </row>
    <row r="130" spans="1:7" ht="12.75" customHeight="1">
      <c r="A130" s="109" t="s">
        <v>34</v>
      </c>
      <c r="B130" s="109" t="s">
        <v>33</v>
      </c>
      <c r="C130" s="110" t="e">
        <f>IF(AND(#REF!="",#REF!="",#REF!="",#REF!=""),"",IF(OR(#REF!="",#REF!="",#REF!="",#REF!=""),"",IF(#REF!="","",CONCATENATE(VLOOKUP(#REF!,DKY_seznam!$A$4:$D$267,1)," ",VLOOKUP(#REF!,DKY_seznam!$A$4:$D$267,2)))))</f>
        <v>#REF!</v>
      </c>
      <c r="D130" s="111" t="e">
        <f>IF(AND(#REF!="",#REF!="",#REF!="",#REF!=""),"",IF(OR(#REF!="",#REF!="",#REF!="",#REF!=""),"",IF(#REF!="","",VLOOKUP(#REF!,DKY_seznam!$A$4:$D$267,3))))</f>
        <v>#REF!</v>
      </c>
      <c r="E130" s="111" t="e">
        <f>IF(AND(#REF!="",#REF!="",#REF!="",#REF!=""),"",IF(OR(#REF!="",#REF!="",#REF!="",#REF!=""),"",IF(#REF!="","",CONCATENATE(VLOOKUP(#REF!,DKY_seznam!$A$4:$D$267,1)," ",VLOOKUP(#REF!,DKY_seznam!$A$4:$D$267,2)))))</f>
        <v>#REF!</v>
      </c>
      <c r="F130" s="111" t="e">
        <f>IF(AND(#REF!="",#REF!="",#REF!="",#REF!=""),"",IF(OR(#REF!="",#REF!="",#REF!="",#REF!=""),"",IF(#REF!="","",VLOOKUP(#REF!,DKY_seznam!$A$4:$D$267,3))))</f>
        <v>#REF!</v>
      </c>
      <c r="G130" s="262"/>
    </row>
    <row r="131" spans="1:7" ht="12.75" customHeight="1">
      <c r="A131" s="126" t="s">
        <v>35</v>
      </c>
      <c r="B131" s="112" t="s">
        <v>33</v>
      </c>
      <c r="C131" s="132" t="e">
        <f>IF(AND(#REF!="",#REF!="",#REF!="",#REF!=""),"",IF(OR(#REF!="",#REF!="",#REF!="",#REF!=""),IF(#REF!="","",CONCATENATE(VLOOKUP(#REF!,DKY_seznam!$A$4:$D$267,1)," ",VLOOKUP(#REF!,DKY_seznam!$A$4:$D$267,2))),IF(#REF!="","",CONCATENATE(VLOOKUP(#REF!,DKY_seznam!$A$4:$D$267,1)," ",VLOOKUP(#REF!,DKY_seznam!$A$4:$D$267,2)))))</f>
        <v>#REF!</v>
      </c>
      <c r="D131" s="127" t="e">
        <f>IF(AND(#REF!="",#REF!="",#REF!="",#REF!=""),"",IF(OR(#REF!="",#REF!="",#REF!="",#REF!=""),IF(#REF!="","",VLOOKUP(#REF!,DKY_seznam!$A$4:$D$267,3)),IF(#REF!="","",VLOOKUP(#REF!,DKY_seznam!$A$4:$D$267,3))))</f>
        <v>#REF!</v>
      </c>
      <c r="E131" s="127" t="e">
        <f>IF(AND(#REF!="",#REF!="",#REF!="",#REF!=""),"",IF(OR(#REF!="",#REF!="",#REF!="",#REF!=""),IF(#REF!="","",CONCATENATE(VLOOKUP(#REF!,DKY_seznam!$A$4:$D$267,1)," ",VLOOKUP(#REF!,DKY_seznam!$A$4:$D$267,2))),IF(#REF!="","",CONCATENATE(VLOOKUP(#REF!,DKY_seznam!$A$4:$D$267,1)," ",VLOOKUP(#REF!,DKY_seznam!$A$4:$D$267,2)))))</f>
        <v>#REF!</v>
      </c>
      <c r="F131" s="127" t="e">
        <f>IF(AND(#REF!="",#REF!="",#REF!="",#REF!=""),"",IF(OR(#REF!="",#REF!="",#REF!="",#REF!=""),IF(#REF!="","",VLOOKUP(#REF!,DKY_seznam!$A$4:$D$267,3)),IF(#REF!="","",VLOOKUP(#REF!,DKY_seznam!$A$4:$D$267,3))))</f>
        <v>#REF!</v>
      </c>
      <c r="G131" s="263">
        <v>2</v>
      </c>
    </row>
    <row r="132" spans="1:7" ht="12.75" customHeight="1">
      <c r="A132" s="126" t="s">
        <v>35</v>
      </c>
      <c r="B132" s="112" t="s">
        <v>33</v>
      </c>
      <c r="C132" s="132" t="e">
        <f>IF(AND(#REF!="",#REF!="",#REF!="",#REF!=""),"",IF(OR(#REF!="",#REF!="",#REF!="",#REF!=""),"",IF(#REF!="","",CONCATENATE(VLOOKUP(#REF!,DKY_seznam!$A$4:$D$267,1)," ",VLOOKUP(#REF!,DKY_seznam!$A$4:$D$267,2)))))</f>
        <v>#REF!</v>
      </c>
      <c r="D132" s="127" t="e">
        <f>IF(AND(#REF!="",#REF!="",#REF!="",#REF!=""),"",IF(OR(#REF!="",#REF!="",#REF!="",#REF!=""),"",IF(#REF!="","",VLOOKUP(#REF!,DKY_seznam!$A$4:$D$267,3))))</f>
        <v>#REF!</v>
      </c>
      <c r="E132" s="127" t="e">
        <f>IF(AND(#REF!="",#REF!="",#REF!="",#REF!=""),"",IF(OR(#REF!="",#REF!="",#REF!="",#REF!=""),"",IF(#REF!="","",CONCATENATE(VLOOKUP(#REF!,DKY_seznam!$A$4:$D$267,1)," ",VLOOKUP(#REF!,DKY_seznam!$A$4:$D$267,2)))))</f>
        <v>#REF!</v>
      </c>
      <c r="F132" s="127" t="e">
        <f>IF(AND(#REF!="",#REF!="",#REF!="",#REF!=""),"",IF(OR(#REF!="",#REF!="",#REF!="",#REF!=""),"",IF(#REF!="","",VLOOKUP(#REF!,DKY_seznam!$A$4:$D$267,3))))</f>
        <v>#REF!</v>
      </c>
      <c r="G132" s="263"/>
    </row>
    <row r="133" spans="1:7" ht="12.75" customHeight="1">
      <c r="A133" s="109" t="s">
        <v>36</v>
      </c>
      <c r="B133" s="109" t="s">
        <v>33</v>
      </c>
      <c r="C133" s="110" t="e">
        <f>IF(AND(#REF!="",#REF!="",#REF!="",#REF!=""),"",IF(OR(#REF!="",#REF!="",#REF!="",#REF!=""),IF(#REF!="","",CONCATENATE(VLOOKUP(#REF!,DKY_seznam!$A$4:$D$267,1)," ",VLOOKUP(#REF!,DKY_seznam!$A$4:$D$267,2))),IF(#REF!="","",CONCATENATE(VLOOKUP(#REF!,DKY_seznam!$A$4:$D$267,1)," ",VLOOKUP(#REF!,DKY_seznam!$A$4:$D$267,2)))))</f>
        <v>#REF!</v>
      </c>
      <c r="D133" s="111" t="e">
        <f>IF(AND(#REF!="",#REF!="",#REF!="",#REF!=""),"",IF(OR(#REF!="",#REF!="",#REF!="",#REF!=""),IF(#REF!="","",VLOOKUP(#REF!,DKY_seznam!$A$4:$D$267,3)),IF(#REF!="","",VLOOKUP(#REF!,DKY_seznam!$A$4:$D$267,3))))</f>
        <v>#REF!</v>
      </c>
      <c r="E133" s="111" t="e">
        <f>IF(AND(#REF!="",#REF!="",#REF!="",#REF!=""),"",IF(OR(#REF!="",#REF!="",#REF!="",#REF!=""),IF(#REF!="","",CONCATENATE(VLOOKUP(#REF!,DKY_seznam!$A$4:$D$267,1)," ",VLOOKUP(#REF!,DKY_seznam!$A$4:$D$267,2))),IF(#REF!="","",CONCATENATE(VLOOKUP(#REF!,DKY_seznam!$A$4:$D$267,1)," ",VLOOKUP(#REF!,DKY_seznam!$A$4:$D$267,2)))))</f>
        <v>#REF!</v>
      </c>
      <c r="F133" s="111" t="e">
        <f>IF(AND(#REF!="",#REF!="",#REF!="",#REF!=""),"",IF(OR(#REF!="",#REF!="",#REF!="",#REF!=""),IF(#REF!="","",VLOOKUP(#REF!,DKY_seznam!$A$4:$D$267,3)),IF(#REF!="","",VLOOKUP(#REF!,DKY_seznam!$A$4:$D$267,3))))</f>
        <v>#REF!</v>
      </c>
      <c r="G133" s="262">
        <v>3</v>
      </c>
    </row>
    <row r="134" spans="1:7" ht="12.75" customHeight="1">
      <c r="A134" s="109" t="s">
        <v>36</v>
      </c>
      <c r="B134" s="109" t="s">
        <v>33</v>
      </c>
      <c r="C134" s="110" t="e">
        <f>IF(AND(#REF!="",#REF!="",#REF!="",#REF!=""),"",IF(OR(#REF!="",#REF!="",#REF!="",#REF!=""),"",IF(#REF!="","",CONCATENATE(VLOOKUP(#REF!,DKY_seznam!$A$4:$D$267,1)," ",VLOOKUP(#REF!,DKY_seznam!$A$4:$D$267,2)))))</f>
        <v>#REF!</v>
      </c>
      <c r="D134" s="111" t="e">
        <f>IF(AND(#REF!="",#REF!="",#REF!="",#REF!=""),"",IF(OR(#REF!="",#REF!="",#REF!="",#REF!=""),"",IF(#REF!="","",VLOOKUP(#REF!,DKY_seznam!$A$4:$D$267,3))))</f>
        <v>#REF!</v>
      </c>
      <c r="E134" s="111" t="e">
        <f>IF(AND(#REF!="",#REF!="",#REF!="",#REF!=""),"",IF(OR(#REF!="",#REF!="",#REF!="",#REF!=""),"",IF(#REF!="","",CONCATENATE(VLOOKUP(#REF!,DKY_seznam!$A$4:$D$267,1)," ",VLOOKUP(#REF!,DKY_seznam!$A$4:$D$267,2)))))</f>
        <v>#REF!</v>
      </c>
      <c r="F134" s="111" t="e">
        <f>IF(AND(#REF!="",#REF!="",#REF!="",#REF!=""),"",IF(OR(#REF!="",#REF!="",#REF!="",#REF!=""),"",IF(#REF!="","",VLOOKUP(#REF!,DKY_seznam!$A$4:$D$267,3))))</f>
        <v>#REF!</v>
      </c>
      <c r="G134" s="262"/>
    </row>
    <row r="135" spans="1:7" ht="12.75" customHeight="1">
      <c r="A135" s="126" t="s">
        <v>37</v>
      </c>
      <c r="B135" s="112" t="s">
        <v>33</v>
      </c>
      <c r="C135" s="132" t="e">
        <f>IF(AND(#REF!="",#REF!="",#REF!="",#REF!=""),"",IF(OR(#REF!="",#REF!="",#REF!="",#REF!=""),IF(#REF!="","",CONCATENATE(VLOOKUP(#REF!,DKY_seznam!$A$4:$D$267,1)," ",VLOOKUP(#REF!,DKY_seznam!$A$4:$D$267,2))),IF(#REF!="","",CONCATENATE(VLOOKUP(#REF!,DKY_seznam!$A$4:$D$267,1)," ",VLOOKUP(#REF!,DKY_seznam!$A$4:$D$267,2)))))</f>
        <v>#REF!</v>
      </c>
      <c r="D135" s="127" t="e">
        <f>IF(AND(#REF!="",#REF!="",#REF!="",#REF!=""),"",IF(OR(#REF!="",#REF!="",#REF!="",#REF!=""),IF(#REF!="","",VLOOKUP(#REF!,DKY_seznam!$A$4:$D$267,3)),IF(#REF!="","",VLOOKUP(#REF!,DKY_seznam!$A$4:$D$267,3))))</f>
        <v>#REF!</v>
      </c>
      <c r="E135" s="127" t="e">
        <f>IF(AND(#REF!="",#REF!="",#REF!="",#REF!=""),"",IF(OR(#REF!="",#REF!="",#REF!="",#REF!=""),IF(#REF!="","",CONCATENATE(VLOOKUP(#REF!,DKY_seznam!$A$4:$D$267,1)," ",VLOOKUP(#REF!,DKY_seznam!$A$4:$D$267,2))),IF(#REF!="","",CONCATENATE(VLOOKUP(#REF!,DKY_seznam!$A$4:$D$267,1)," ",VLOOKUP(#REF!,DKY_seznam!$A$4:$D$267,2)))))</f>
        <v>#REF!</v>
      </c>
      <c r="F135" s="127" t="e">
        <f>IF(AND(#REF!="",#REF!="",#REF!="",#REF!=""),"",IF(OR(#REF!="",#REF!="",#REF!="",#REF!=""),IF(#REF!="","",VLOOKUP(#REF!,DKY_seznam!$A$4:$D$267,3)),IF(#REF!="","",VLOOKUP(#REF!,DKY_seznam!$A$4:$D$267,3))))</f>
        <v>#REF!</v>
      </c>
      <c r="G135" s="263">
        <v>4</v>
      </c>
    </row>
    <row r="136" spans="1:7" ht="12.75" customHeight="1">
      <c r="A136" s="126" t="s">
        <v>37</v>
      </c>
      <c r="B136" s="112" t="s">
        <v>33</v>
      </c>
      <c r="C136" s="132" t="e">
        <f>IF(AND(#REF!="",#REF!="",#REF!="",#REF!=""),"",IF(OR(#REF!="",#REF!="",#REF!="",#REF!=""),"",IF(#REF!="","",CONCATENATE(VLOOKUP(#REF!,DKY_seznam!$A$4:$D$267,1)," ",VLOOKUP(#REF!,DKY_seznam!$A$4:$D$267,2)))))</f>
        <v>#REF!</v>
      </c>
      <c r="D136" s="127" t="e">
        <f>IF(AND(#REF!="",#REF!="",#REF!="",#REF!=""),"",IF(OR(#REF!="",#REF!="",#REF!="",#REF!=""),"",IF(#REF!="","",VLOOKUP(#REF!,DKY_seznam!$A$4:$D$267,3))))</f>
        <v>#REF!</v>
      </c>
      <c r="E136" s="127" t="e">
        <f>IF(AND(#REF!="",#REF!="",#REF!="",#REF!=""),"",IF(OR(#REF!="",#REF!="",#REF!="",#REF!=""),"",IF(#REF!="","",CONCATENATE(VLOOKUP(#REF!,DKY_seznam!$A$4:$D$267,1)," ",VLOOKUP(#REF!,DKY_seznam!$A$4:$D$267,2)))))</f>
        <v>#REF!</v>
      </c>
      <c r="F136" s="127" t="e">
        <f>IF(AND(#REF!="",#REF!="",#REF!="",#REF!=""),"",IF(OR(#REF!="",#REF!="",#REF!="",#REF!=""),"",IF(#REF!="","",VLOOKUP(#REF!,DKY_seznam!$A$4:$D$267,3))))</f>
        <v>#REF!</v>
      </c>
      <c r="G136" s="263"/>
    </row>
    <row r="137" spans="1:7" ht="12.75" customHeight="1">
      <c r="A137" s="109" t="s">
        <v>38</v>
      </c>
      <c r="B137" s="109" t="s">
        <v>33</v>
      </c>
      <c r="C137" s="110" t="e">
        <f>IF(AND(#REF!="",#REF!="",#REF!="",#REF!=""),"",IF(OR(#REF!="",#REF!="",#REF!="",#REF!=""),IF(#REF!="","",CONCATENATE(VLOOKUP(#REF!,DKY_seznam!$A$4:$D$267,1)," ",VLOOKUP(#REF!,DKY_seznam!$A$4:$D$267,2))),IF(#REF!="","",CONCATENATE(VLOOKUP(#REF!,DKY_seznam!$A$4:$D$267,1)," ",VLOOKUP(#REF!,DKY_seznam!$A$4:$D$267,2)))))</f>
        <v>#REF!</v>
      </c>
      <c r="D137" s="111" t="e">
        <f>IF(AND(#REF!="",#REF!="",#REF!="",#REF!=""),"",IF(OR(#REF!="",#REF!="",#REF!="",#REF!=""),IF(#REF!="","",VLOOKUP(#REF!,DKY_seznam!$A$4:$D$267,3)),IF(#REF!="","",VLOOKUP(#REF!,DKY_seznam!$A$4:$D$267,3))))</f>
        <v>#REF!</v>
      </c>
      <c r="E137" s="111" t="e">
        <f>IF(AND(#REF!="",#REF!="",#REF!="",#REF!=""),"",IF(OR(#REF!="",#REF!="",#REF!="",#REF!=""),IF(#REF!="","",CONCATENATE(VLOOKUP(#REF!,DKY_seznam!$A$4:$D$267,1)," ",VLOOKUP(#REF!,DKY_seznam!$A$4:$D$267,2))),IF(#REF!="","",CONCATENATE(VLOOKUP(#REF!,DKY_seznam!$A$4:$D$267,1)," ",VLOOKUP(#REF!,DKY_seznam!$A$4:$D$267,2)))))</f>
        <v>#REF!</v>
      </c>
      <c r="F137" s="111" t="e">
        <f>IF(AND(#REF!="",#REF!="",#REF!="",#REF!=""),"",IF(OR(#REF!="",#REF!="",#REF!="",#REF!=""),IF(#REF!="","",VLOOKUP(#REF!,DKY_seznam!$A$4:$D$267,3)),IF(#REF!="","",VLOOKUP(#REF!,DKY_seznam!$A$4:$D$267,3))))</f>
        <v>#REF!</v>
      </c>
      <c r="G137" s="262">
        <v>5</v>
      </c>
    </row>
    <row r="138" spans="1:7" ht="12.75" customHeight="1">
      <c r="A138" s="109" t="s">
        <v>38</v>
      </c>
      <c r="B138" s="109" t="s">
        <v>33</v>
      </c>
      <c r="C138" s="110" t="e">
        <f>IF(AND(#REF!="",#REF!="",#REF!="",#REF!=""),"",IF(OR(#REF!="",#REF!="",#REF!="",#REF!=""),"",IF(#REF!="","",CONCATENATE(VLOOKUP(#REF!,DKY_seznam!$A$4:$D$267,1)," ",VLOOKUP(#REF!,DKY_seznam!$A$4:$D$267,2)))))</f>
        <v>#REF!</v>
      </c>
      <c r="D138" s="111" t="e">
        <f>IF(AND(#REF!="",#REF!="",#REF!="",#REF!=""),"",IF(OR(#REF!="",#REF!="",#REF!="",#REF!=""),"",IF(#REF!="","",VLOOKUP(#REF!,DKY_seznam!$A$4:$D$267,3))))</f>
        <v>#REF!</v>
      </c>
      <c r="E138" s="111" t="e">
        <f>IF(AND(#REF!="",#REF!="",#REF!="",#REF!=""),"",IF(OR(#REF!="",#REF!="",#REF!="",#REF!=""),"",IF(#REF!="","",CONCATENATE(VLOOKUP(#REF!,DKY_seznam!$A$4:$D$267,1)," ",VLOOKUP(#REF!,DKY_seznam!$A$4:$D$267,2)))))</f>
        <v>#REF!</v>
      </c>
      <c r="F138" s="111" t="e">
        <f>IF(AND(#REF!="",#REF!="",#REF!="",#REF!=""),"",IF(OR(#REF!="",#REF!="",#REF!="",#REF!=""),"",IF(#REF!="","",VLOOKUP(#REF!,DKY_seznam!$A$4:$D$267,3))))</f>
        <v>#REF!</v>
      </c>
      <c r="G138" s="262"/>
    </row>
    <row r="139" spans="1:7" ht="12.75" customHeight="1">
      <c r="A139" s="126" t="s">
        <v>39</v>
      </c>
      <c r="B139" s="112" t="s">
        <v>33</v>
      </c>
      <c r="C139" s="132" t="e">
        <f>IF(AND(#REF!="",#REF!="",#REF!="",#REF!=""),"",IF(OR(#REF!="",#REF!="",#REF!="",#REF!=""),IF(#REF!="","",CONCATENATE(VLOOKUP(#REF!,DKY_seznam!$A$4:$D$267,1)," ",VLOOKUP(#REF!,DKY_seznam!$A$4:$D$267,2))),IF(#REF!="","",CONCATENATE(VLOOKUP(#REF!,DKY_seznam!$A$4:$D$267,1)," ",VLOOKUP(#REF!,DKY_seznam!$A$4:$D$267,2)))))</f>
        <v>#REF!</v>
      </c>
      <c r="D139" s="127" t="e">
        <f>IF(AND(#REF!="",#REF!="",#REF!="",#REF!=""),"",IF(OR(#REF!="",#REF!="",#REF!="",#REF!=""),IF(#REF!="","",VLOOKUP(#REF!,DKY_seznam!$A$4:$D$267,3)),IF(#REF!="","",VLOOKUP(#REF!,DKY_seznam!$A$4:$D$267,3))))</f>
        <v>#REF!</v>
      </c>
      <c r="E139" s="127" t="e">
        <f>IF(AND(#REF!="",#REF!="",#REF!="",#REF!=""),"",IF(OR(#REF!="",#REF!="",#REF!="",#REF!=""),IF(#REF!="","",CONCATENATE(VLOOKUP(#REF!,DKY_seznam!$A$4:$D$267,1)," ",VLOOKUP(#REF!,DKY_seznam!$A$4:$D$267,2))),IF(#REF!="","",CONCATENATE(VLOOKUP(#REF!,DKY_seznam!$A$4:$D$267,1)," ",VLOOKUP(#REF!,DKY_seznam!$A$4:$D$267,2)))))</f>
        <v>#REF!</v>
      </c>
      <c r="F139" s="127" t="e">
        <f>IF(AND(#REF!="",#REF!="",#REF!="",#REF!=""),"",IF(OR(#REF!="",#REF!="",#REF!="",#REF!=""),IF(#REF!="","",VLOOKUP(#REF!,DKY_seznam!$A$4:$D$267,3)),IF(#REF!="","",VLOOKUP(#REF!,DKY_seznam!$A$4:$D$267,3))))</f>
        <v>#REF!</v>
      </c>
      <c r="G139" s="263">
        <v>6</v>
      </c>
    </row>
    <row r="140" spans="1:7" ht="12.75" customHeight="1">
      <c r="A140" s="126" t="s">
        <v>39</v>
      </c>
      <c r="B140" s="112" t="s">
        <v>33</v>
      </c>
      <c r="C140" s="132" t="e">
        <f>IF(AND(#REF!="",#REF!="",#REF!="",#REF!=""),"",IF(OR(#REF!="",#REF!="",#REF!="",#REF!=""),"",IF(#REF!="","",CONCATENATE(VLOOKUP(#REF!,DKY_seznam!$A$4:$D$267,1)," ",VLOOKUP(#REF!,DKY_seznam!$A$4:$D$267,2)))))</f>
        <v>#REF!</v>
      </c>
      <c r="D140" s="127" t="e">
        <f>IF(AND(#REF!="",#REF!="",#REF!="",#REF!=""),"",IF(OR(#REF!="",#REF!="",#REF!="",#REF!=""),"",IF(#REF!="","",VLOOKUP(#REF!,DKY_seznam!$A$4:$D$267,3))))</f>
        <v>#REF!</v>
      </c>
      <c r="E140" s="127" t="e">
        <f>IF(AND(#REF!="",#REF!="",#REF!="",#REF!=""),"",IF(OR(#REF!="",#REF!="",#REF!="",#REF!=""),"",IF(#REF!="","",CONCATENATE(VLOOKUP(#REF!,DKY_seznam!$A$4:$D$267,1)," ",VLOOKUP(#REF!,DKY_seznam!$A$4:$D$267,2)))))</f>
        <v>#REF!</v>
      </c>
      <c r="F140" s="127" t="e">
        <f>IF(AND(#REF!="",#REF!="",#REF!="",#REF!=""),"",IF(OR(#REF!="",#REF!="",#REF!="",#REF!=""),"",IF(#REF!="","",VLOOKUP(#REF!,DKY_seznam!$A$4:$D$267,3))))</f>
        <v>#REF!</v>
      </c>
      <c r="G140" s="263"/>
    </row>
    <row r="141" spans="1:7" ht="12.75" customHeight="1">
      <c r="A141" s="109" t="s">
        <v>40</v>
      </c>
      <c r="B141" s="109" t="s">
        <v>33</v>
      </c>
      <c r="C141" s="110" t="e">
        <f>IF(AND(#REF!="",#REF!="",#REF!="",#REF!=""),"",IF(OR(#REF!="",#REF!="",#REF!="",#REF!=""),IF(#REF!="","",CONCATENATE(VLOOKUP(#REF!,DKY_seznam!$A$4:$D$267,1)," ",VLOOKUP(#REF!,DKY_seznam!$A$4:$D$267,2))),IF(#REF!="","",CONCATENATE(VLOOKUP(#REF!,DKY_seznam!$A$4:$D$267,1)," ",VLOOKUP(#REF!,DKY_seznam!$A$4:$D$267,2)))))</f>
        <v>#REF!</v>
      </c>
      <c r="D141" s="111" t="e">
        <f>IF(AND(#REF!="",#REF!="",#REF!="",#REF!=""),"",IF(OR(#REF!="",#REF!="",#REF!="",#REF!=""),IF(#REF!="","",VLOOKUP(#REF!,DKY_seznam!$A$4:$D$267,3)),IF(#REF!="","",VLOOKUP(#REF!,DKY_seznam!$A$4:$D$267,3))))</f>
        <v>#REF!</v>
      </c>
      <c r="E141" s="111" t="e">
        <f>IF(AND(#REF!="",#REF!="",#REF!="",#REF!=""),"",IF(OR(#REF!="",#REF!="",#REF!="",#REF!=""),IF(#REF!="","",CONCATENATE(VLOOKUP(#REF!,DKY_seznam!$A$4:$D$267,1)," ",VLOOKUP(#REF!,DKY_seznam!$A$4:$D$267,2))),IF(#REF!="","",CONCATENATE(VLOOKUP(#REF!,DKY_seznam!$A$4:$D$267,1)," ",VLOOKUP(#REF!,DKY_seznam!$A$4:$D$267,2)))))</f>
        <v>#REF!</v>
      </c>
      <c r="F141" s="111" t="e">
        <f>IF(AND(#REF!="",#REF!="",#REF!="",#REF!=""),"",IF(OR(#REF!="",#REF!="",#REF!="",#REF!=""),IF(#REF!="","",VLOOKUP(#REF!,DKY_seznam!$A$4:$D$267,3)),IF(#REF!="","",VLOOKUP(#REF!,DKY_seznam!$A$4:$D$267,3))))</f>
        <v>#REF!</v>
      </c>
      <c r="G141" s="262">
        <v>7</v>
      </c>
    </row>
    <row r="142" spans="1:7" ht="12.75" customHeight="1">
      <c r="A142" s="109" t="s">
        <v>40</v>
      </c>
      <c r="B142" s="109" t="s">
        <v>33</v>
      </c>
      <c r="C142" s="110" t="e">
        <f>IF(AND(#REF!="",#REF!="",#REF!="",#REF!=""),"",IF(OR(#REF!="",#REF!="",#REF!="",#REF!=""),"",IF(#REF!="","",CONCATENATE(VLOOKUP(#REF!,DKY_seznam!$A$4:$D$267,1)," ",VLOOKUP(#REF!,DKY_seznam!$A$4:$D$267,2)))))</f>
        <v>#REF!</v>
      </c>
      <c r="D142" s="111" t="e">
        <f>IF(AND(#REF!="",#REF!="",#REF!="",#REF!=""),"",IF(OR(#REF!="",#REF!="",#REF!="",#REF!=""),"",IF(#REF!="","",VLOOKUP(#REF!,DKY_seznam!$A$4:$D$267,3))))</f>
        <v>#REF!</v>
      </c>
      <c r="E142" s="111" t="e">
        <f>IF(AND(#REF!="",#REF!="",#REF!="",#REF!=""),"",IF(OR(#REF!="",#REF!="",#REF!="",#REF!=""),"",IF(#REF!="","",CONCATENATE(VLOOKUP(#REF!,DKY_seznam!$A$4:$D$267,1)," ",VLOOKUP(#REF!,DKY_seznam!$A$4:$D$267,2)))))</f>
        <v>#REF!</v>
      </c>
      <c r="F142" s="111" t="e">
        <f>IF(AND(#REF!="",#REF!="",#REF!="",#REF!=""),"",IF(OR(#REF!="",#REF!="",#REF!="",#REF!=""),"",IF(#REF!="","",VLOOKUP(#REF!,DKY_seznam!$A$4:$D$267,3))))</f>
        <v>#REF!</v>
      </c>
      <c r="G142" s="262"/>
    </row>
    <row r="143" spans="1:7" ht="12.75" customHeight="1">
      <c r="A143" s="126" t="s">
        <v>41</v>
      </c>
      <c r="B143" s="112" t="s">
        <v>33</v>
      </c>
      <c r="C143" s="132" t="e">
        <f>IF(AND(#REF!="",#REF!="",#REF!="",#REF!=""),"",IF(OR(#REF!="",#REF!="",#REF!="",#REF!=""),IF(#REF!="","",CONCATENATE(VLOOKUP(#REF!,DKY_seznam!$A$4:$D$267,1)," ",VLOOKUP(#REF!,DKY_seznam!$A$4:$D$267,2))),IF(#REF!="","",CONCATENATE(VLOOKUP(#REF!,DKY_seznam!$A$4:$D$267,1)," ",VLOOKUP(#REF!,DKY_seznam!$A$4:$D$267,2)))))</f>
        <v>#REF!</v>
      </c>
      <c r="D143" s="127" t="e">
        <f>IF(AND(#REF!="",#REF!="",#REF!="",#REF!=""),"",IF(OR(#REF!="",#REF!="",#REF!="",#REF!=""),IF(#REF!="","",VLOOKUP(#REF!,DKY_seznam!$A$4:$D$267,3)),IF(#REF!="","",VLOOKUP(#REF!,DKY_seznam!$A$4:$D$267,3))))</f>
        <v>#REF!</v>
      </c>
      <c r="E143" s="127" t="e">
        <f>IF(AND(#REF!="",#REF!="",#REF!="",#REF!=""),"",IF(OR(#REF!="",#REF!="",#REF!="",#REF!=""),IF(#REF!="","",CONCATENATE(VLOOKUP(#REF!,DKY_seznam!$A$4:$D$267,1)," ",VLOOKUP(#REF!,DKY_seznam!$A$4:$D$267,2))),IF(#REF!="","",CONCATENATE(VLOOKUP(#REF!,DKY_seznam!$A$4:$D$267,1)," ",VLOOKUP(#REF!,DKY_seznam!$A$4:$D$267,2)))))</f>
        <v>#REF!</v>
      </c>
      <c r="F143" s="127" t="e">
        <f>IF(AND(#REF!="",#REF!="",#REF!="",#REF!=""),"",IF(OR(#REF!="",#REF!="",#REF!="",#REF!=""),IF(#REF!="","",VLOOKUP(#REF!,DKY_seznam!$A$4:$D$267,3)),IF(#REF!="","",VLOOKUP(#REF!,DKY_seznam!$A$4:$D$267,3))))</f>
        <v>#REF!</v>
      </c>
      <c r="G143" s="263">
        <v>8</v>
      </c>
    </row>
    <row r="144" spans="1:7" ht="12.75" customHeight="1">
      <c r="A144" s="126" t="s">
        <v>41</v>
      </c>
      <c r="B144" s="112" t="s">
        <v>33</v>
      </c>
      <c r="C144" s="132" t="e">
        <f>IF(AND(#REF!="",#REF!="",#REF!="",#REF!=""),"",IF(OR(#REF!="",#REF!="",#REF!="",#REF!=""),"",IF(#REF!="","",CONCATENATE(VLOOKUP(#REF!,DKY_seznam!$A$4:$D$267,1)," ",VLOOKUP(#REF!,DKY_seznam!$A$4:$D$267,2)))))</f>
        <v>#REF!</v>
      </c>
      <c r="D144" s="127" t="e">
        <f>IF(AND(#REF!="",#REF!="",#REF!="",#REF!=""),"",IF(OR(#REF!="",#REF!="",#REF!="",#REF!=""),"",IF(#REF!="","",VLOOKUP(#REF!,DKY_seznam!$A$4:$D$267,3))))</f>
        <v>#REF!</v>
      </c>
      <c r="E144" s="127" t="e">
        <f>IF(AND(#REF!="",#REF!="",#REF!="",#REF!=""),"",IF(OR(#REF!="",#REF!="",#REF!="",#REF!=""),"",IF(#REF!="","",CONCATENATE(VLOOKUP(#REF!,DKY_seznam!$A$4:$D$267,1)," ",VLOOKUP(#REF!,DKY_seznam!$A$4:$D$267,2)))))</f>
        <v>#REF!</v>
      </c>
      <c r="F144" s="127" t="e">
        <f>IF(AND(#REF!="",#REF!="",#REF!="",#REF!=""),"",IF(OR(#REF!="",#REF!="",#REF!="",#REF!=""),"",IF(#REF!="","",VLOOKUP(#REF!,DKY_seznam!$A$4:$D$267,3))))</f>
        <v>#REF!</v>
      </c>
      <c r="G144" s="263"/>
    </row>
    <row r="145" spans="1:7" ht="12.75" customHeight="1">
      <c r="A145" s="109" t="s">
        <v>42</v>
      </c>
      <c r="B145" s="109" t="s">
        <v>33</v>
      </c>
      <c r="C145" s="110" t="e">
        <f>IF(AND(#REF!="",#REF!="",#REF!="",#REF!=""),"",IF(OR(#REF!="",#REF!="",#REF!="",#REF!=""),IF(#REF!="","",CONCATENATE(VLOOKUP(#REF!,DKY_seznam!$A$4:$D$267,1)," ",VLOOKUP(#REF!,DKY_seznam!$A$4:$D$267,2))),IF(#REF!="","",CONCATENATE(VLOOKUP(#REF!,DKY_seznam!$A$4:$D$267,1)," ",VLOOKUP(#REF!,DKY_seznam!$A$4:$D$267,2)))))</f>
        <v>#REF!</v>
      </c>
      <c r="D145" s="111" t="e">
        <f>IF(AND(#REF!="",#REF!="",#REF!="",#REF!=""),"",IF(OR(#REF!="",#REF!="",#REF!="",#REF!=""),IF(#REF!="","",VLOOKUP(#REF!,DKY_seznam!$A$4:$D$267,3)),IF(#REF!="","",VLOOKUP(#REF!,DKY_seznam!$A$4:$D$267,3))))</f>
        <v>#REF!</v>
      </c>
      <c r="E145" s="111" t="e">
        <f>IF(AND(#REF!="",#REF!="",#REF!="",#REF!=""),"",IF(OR(#REF!="",#REF!="",#REF!="",#REF!=""),IF(#REF!="","",CONCATENATE(VLOOKUP(#REF!,DKY_seznam!$A$4:$D$267,1)," ",VLOOKUP(#REF!,DKY_seznam!$A$4:$D$267,2))),IF(#REF!="","",CONCATENATE(VLOOKUP(#REF!,DKY_seznam!$A$4:$D$267,1)," ",VLOOKUP(#REF!,DKY_seznam!$A$4:$D$267,2)))))</f>
        <v>#REF!</v>
      </c>
      <c r="F145" s="111" t="e">
        <f>IF(AND(#REF!="",#REF!="",#REF!="",#REF!=""),"",IF(OR(#REF!="",#REF!="",#REF!="",#REF!=""),IF(#REF!="","",VLOOKUP(#REF!,DKY_seznam!$A$4:$D$267,3)),IF(#REF!="","",VLOOKUP(#REF!,DKY_seznam!$A$4:$D$267,3))))</f>
        <v>#REF!</v>
      </c>
      <c r="G145" s="262">
        <v>9</v>
      </c>
    </row>
    <row r="146" spans="1:7" ht="12.75" customHeight="1">
      <c r="A146" s="109" t="s">
        <v>42</v>
      </c>
      <c r="B146" s="109" t="s">
        <v>33</v>
      </c>
      <c r="C146" s="110" t="e">
        <f>IF(AND(#REF!="",#REF!="",#REF!="",#REF!=""),"",IF(OR(#REF!="",#REF!="",#REF!="",#REF!=""),"",IF(#REF!="","",CONCATENATE(VLOOKUP(#REF!,DKY_seznam!$A$4:$D$267,1)," ",VLOOKUP(#REF!,DKY_seznam!$A$4:$D$267,2)))))</f>
        <v>#REF!</v>
      </c>
      <c r="D146" s="111" t="e">
        <f>IF(AND(#REF!="",#REF!="",#REF!="",#REF!=""),"",IF(OR(#REF!="",#REF!="",#REF!="",#REF!=""),"",IF(#REF!="","",VLOOKUP(#REF!,DKY_seznam!$A$4:$D$267,3))))</f>
        <v>#REF!</v>
      </c>
      <c r="E146" s="111" t="e">
        <f>IF(AND(#REF!="",#REF!="",#REF!="",#REF!=""),"",IF(OR(#REF!="",#REF!="",#REF!="",#REF!=""),"",IF(#REF!="","",CONCATENATE(VLOOKUP(#REF!,DKY_seznam!$A$4:$D$267,1)," ",VLOOKUP(#REF!,DKY_seznam!$A$4:$D$267,2)))))</f>
        <v>#REF!</v>
      </c>
      <c r="F146" s="111" t="e">
        <f>IF(AND(#REF!="",#REF!="",#REF!="",#REF!=""),"",IF(OR(#REF!="",#REF!="",#REF!="",#REF!=""),"",IF(#REF!="","",VLOOKUP(#REF!,DKY_seznam!$A$4:$D$267,3))))</f>
        <v>#REF!</v>
      </c>
      <c r="G146" s="262"/>
    </row>
    <row r="147" spans="1:7" ht="12.75" customHeight="1">
      <c r="A147" s="126" t="s">
        <v>43</v>
      </c>
      <c r="B147" s="112" t="s">
        <v>33</v>
      </c>
      <c r="C147" s="132" t="e">
        <f>IF(AND(#REF!="",#REF!="",#REF!="",#REF!=""),"",IF(OR(#REF!="",#REF!="",#REF!="",#REF!=""),IF(#REF!="","",CONCATENATE(VLOOKUP(#REF!,DKY_seznam!$A$4:$D$267,1)," ",VLOOKUP(#REF!,DKY_seznam!$A$4:$D$267,2))),IF(#REF!="","",CONCATENATE(VLOOKUP(#REF!,DKY_seznam!$A$4:$D$267,1)," ",VLOOKUP(#REF!,DKY_seznam!$A$4:$D$267,2)))))</f>
        <v>#REF!</v>
      </c>
      <c r="D147" s="127" t="e">
        <f>IF(AND(#REF!="",#REF!="",#REF!="",#REF!=""),"",IF(OR(#REF!="",#REF!="",#REF!="",#REF!=""),IF(#REF!="","",VLOOKUP(#REF!,DKY_seznam!$A$4:$D$267,3)),IF(#REF!="","",VLOOKUP(#REF!,DKY_seznam!$A$4:$D$267,3))))</f>
        <v>#REF!</v>
      </c>
      <c r="E147" s="127" t="e">
        <f>IF(AND(#REF!="",#REF!="",#REF!="",#REF!=""),"",IF(OR(#REF!="",#REF!="",#REF!="",#REF!=""),IF(#REF!="","",CONCATENATE(VLOOKUP(#REF!,DKY_seznam!$A$4:$D$267,1)," ",VLOOKUP(#REF!,DKY_seznam!$A$4:$D$267,2))),IF(#REF!="","",CONCATENATE(VLOOKUP(#REF!,DKY_seznam!$A$4:$D$267,1)," ",VLOOKUP(#REF!,DKY_seznam!$A$4:$D$267,2)))))</f>
        <v>#REF!</v>
      </c>
      <c r="F147" s="127" t="e">
        <f>IF(AND(#REF!="",#REF!="",#REF!="",#REF!=""),"",IF(OR(#REF!="",#REF!="",#REF!="",#REF!=""),IF(#REF!="","",VLOOKUP(#REF!,DKY_seznam!$A$4:$D$267,3)),IF(#REF!="","",VLOOKUP(#REF!,DKY_seznam!$A$4:$D$267,3))))</f>
        <v>#REF!</v>
      </c>
      <c r="G147" s="263">
        <v>10</v>
      </c>
    </row>
    <row r="148" spans="1:7" ht="12.75" customHeight="1">
      <c r="A148" s="126" t="s">
        <v>43</v>
      </c>
      <c r="B148" s="112" t="s">
        <v>33</v>
      </c>
      <c r="C148" s="132" t="e">
        <f>IF(AND(#REF!="",#REF!="",#REF!="",#REF!=""),"",IF(OR(#REF!="",#REF!="",#REF!="",#REF!=""),"",IF(#REF!="","",CONCATENATE(VLOOKUP(#REF!,DKY_seznam!$A$4:$D$267,1)," ",VLOOKUP(#REF!,DKY_seznam!$A$4:$D$267,2)))))</f>
        <v>#REF!</v>
      </c>
      <c r="D148" s="127" t="e">
        <f>IF(AND(#REF!="",#REF!="",#REF!="",#REF!=""),"",IF(OR(#REF!="",#REF!="",#REF!="",#REF!=""),"",IF(#REF!="","",VLOOKUP(#REF!,DKY_seznam!$A$4:$D$267,3))))</f>
        <v>#REF!</v>
      </c>
      <c r="E148" s="127" t="e">
        <f>IF(AND(#REF!="",#REF!="",#REF!="",#REF!=""),"",IF(OR(#REF!="",#REF!="",#REF!="",#REF!=""),"",IF(#REF!="","",CONCATENATE(VLOOKUP(#REF!,DKY_seznam!$A$4:$D$267,1)," ",VLOOKUP(#REF!,DKY_seznam!$A$4:$D$267,2)))))</f>
        <v>#REF!</v>
      </c>
      <c r="F148" s="127" t="e">
        <f>IF(AND(#REF!="",#REF!="",#REF!="",#REF!=""),"",IF(OR(#REF!="",#REF!="",#REF!="",#REF!=""),"",IF(#REF!="","",VLOOKUP(#REF!,DKY_seznam!$A$4:$D$267,3))))</f>
        <v>#REF!</v>
      </c>
      <c r="G148" s="263"/>
    </row>
    <row r="149" spans="1:7" ht="12.75" customHeight="1">
      <c r="A149" s="109" t="s">
        <v>44</v>
      </c>
      <c r="B149" s="109" t="s">
        <v>33</v>
      </c>
      <c r="C149" s="110" t="e">
        <f>IF(AND(#REF!="",#REF!="",#REF!="",#REF!=""),"",IF(OR(#REF!="",#REF!="",#REF!="",#REF!=""),IF(#REF!="","",CONCATENATE(VLOOKUP(#REF!,DKY_seznam!$A$4:$D$267,1)," ",VLOOKUP(#REF!,DKY_seznam!$A$4:$D$267,2))),IF(#REF!="","",CONCATENATE(VLOOKUP(#REF!,DKY_seznam!$A$4:$D$267,1)," ",VLOOKUP(#REF!,DKY_seznam!$A$4:$D$267,2)))))</f>
        <v>#REF!</v>
      </c>
      <c r="D149" s="111" t="e">
        <f>IF(AND(#REF!="",#REF!="",#REF!="",#REF!=""),"",IF(OR(#REF!="",#REF!="",#REF!="",#REF!=""),IF(#REF!="","",VLOOKUP(#REF!,DKY_seznam!$A$4:$D$267,3)),IF(#REF!="","",VLOOKUP(#REF!,DKY_seznam!$A$4:$D$267,3))))</f>
        <v>#REF!</v>
      </c>
      <c r="E149" s="111" t="e">
        <f>IF(AND(#REF!="",#REF!="",#REF!="",#REF!=""),"",IF(OR(#REF!="",#REF!="",#REF!="",#REF!=""),IF(#REF!="","",CONCATENATE(VLOOKUP(#REF!,DKY_seznam!$A$4:$D$267,1)," ",VLOOKUP(#REF!,DKY_seznam!$A$4:$D$267,2))),IF(#REF!="","",CONCATENATE(VLOOKUP(#REF!,DKY_seznam!$A$4:$D$267,1)," ",VLOOKUP(#REF!,DKY_seznam!$A$4:$D$267,2)))))</f>
        <v>#REF!</v>
      </c>
      <c r="F149" s="111" t="e">
        <f>IF(AND(#REF!="",#REF!="",#REF!="",#REF!=""),"",IF(OR(#REF!="",#REF!="",#REF!="",#REF!=""),IF(#REF!="","",VLOOKUP(#REF!,DKY_seznam!$A$4:$D$267,3)),IF(#REF!="","",VLOOKUP(#REF!,DKY_seznam!$A$4:$D$267,3))))</f>
        <v>#REF!</v>
      </c>
      <c r="G149" s="262">
        <v>11</v>
      </c>
    </row>
    <row r="150" spans="1:7" ht="12.75" customHeight="1">
      <c r="A150" s="109" t="s">
        <v>44</v>
      </c>
      <c r="B150" s="109" t="s">
        <v>33</v>
      </c>
      <c r="C150" s="110" t="e">
        <f>IF(AND(#REF!="",#REF!="",#REF!="",#REF!=""),"",IF(OR(#REF!="",#REF!="",#REF!="",#REF!=""),"",IF(#REF!="","",CONCATENATE(VLOOKUP(#REF!,DKY_seznam!$A$4:$D$267,1)," ",VLOOKUP(#REF!,DKY_seznam!$A$4:$D$267,2)))))</f>
        <v>#REF!</v>
      </c>
      <c r="D150" s="111" t="e">
        <f>IF(AND(#REF!="",#REF!="",#REF!="",#REF!=""),"",IF(OR(#REF!="",#REF!="",#REF!="",#REF!=""),"",IF(#REF!="","",VLOOKUP(#REF!,DKY_seznam!$A$4:$D$267,3))))</f>
        <v>#REF!</v>
      </c>
      <c r="E150" s="111" t="e">
        <f>IF(AND(#REF!="",#REF!="",#REF!="",#REF!=""),"",IF(OR(#REF!="",#REF!="",#REF!="",#REF!=""),"",IF(#REF!="","",CONCATENATE(VLOOKUP(#REF!,DKY_seznam!$A$4:$D$267,1)," ",VLOOKUP(#REF!,DKY_seznam!$A$4:$D$267,2)))))</f>
        <v>#REF!</v>
      </c>
      <c r="F150" s="111" t="e">
        <f>IF(AND(#REF!="",#REF!="",#REF!="",#REF!=""),"",IF(OR(#REF!="",#REF!="",#REF!="",#REF!=""),"",IF(#REF!="","",VLOOKUP(#REF!,DKY_seznam!$A$4:$D$267,3))))</f>
        <v>#REF!</v>
      </c>
      <c r="G150" s="262"/>
    </row>
    <row r="151" spans="1:7" ht="12.75" customHeight="1">
      <c r="A151" s="126" t="s">
        <v>45</v>
      </c>
      <c r="B151" s="112" t="s">
        <v>33</v>
      </c>
      <c r="C151" s="132" t="e">
        <f>IF(AND(#REF!="",#REF!="",#REF!="",#REF!=""),"",IF(OR(#REF!="",#REF!="",#REF!="",#REF!=""),IF(#REF!="","",CONCATENATE(VLOOKUP(#REF!,DKY_seznam!$A$4:$D$267,1)," ",VLOOKUP(#REF!,DKY_seznam!$A$4:$D$267,2))),IF(#REF!="","",CONCATENATE(VLOOKUP(#REF!,DKY_seznam!$A$4:$D$267,1)," ",VLOOKUP(#REF!,DKY_seznam!$A$4:$D$267,2)))))</f>
        <v>#REF!</v>
      </c>
      <c r="D151" s="127" t="e">
        <f>IF(AND(#REF!="",#REF!="",#REF!="",#REF!=""),"",IF(OR(#REF!="",#REF!="",#REF!="",#REF!=""),IF(#REF!="","",VLOOKUP(#REF!,DKY_seznam!$A$4:$D$267,3)),IF(#REF!="","",VLOOKUP(#REF!,DKY_seznam!$A$4:$D$267,3))))</f>
        <v>#REF!</v>
      </c>
      <c r="E151" s="127" t="e">
        <f>IF(AND(#REF!="",#REF!="",#REF!="",#REF!=""),"",IF(OR(#REF!="",#REF!="",#REF!="",#REF!=""),IF(#REF!="","",CONCATENATE(VLOOKUP(#REF!,DKY_seznam!$A$4:$D$267,1)," ",VLOOKUP(#REF!,DKY_seznam!$A$4:$D$267,2))),IF(#REF!="","",CONCATENATE(VLOOKUP(#REF!,DKY_seznam!$A$4:$D$267,1)," ",VLOOKUP(#REF!,DKY_seznam!$A$4:$D$267,2)))))</f>
        <v>#REF!</v>
      </c>
      <c r="F151" s="127" t="e">
        <f>IF(AND(#REF!="",#REF!="",#REF!="",#REF!=""),"",IF(OR(#REF!="",#REF!="",#REF!="",#REF!=""),IF(#REF!="","",VLOOKUP(#REF!,DKY_seznam!$A$4:$D$267,3)),IF(#REF!="","",VLOOKUP(#REF!,DKY_seznam!$A$4:$D$267,3))))</f>
        <v>#REF!</v>
      </c>
      <c r="G151" s="263">
        <v>12</v>
      </c>
    </row>
    <row r="152" spans="1:7" ht="12.75" customHeight="1">
      <c r="A152" s="126" t="s">
        <v>45</v>
      </c>
      <c r="B152" s="112" t="s">
        <v>33</v>
      </c>
      <c r="C152" s="132" t="e">
        <f>IF(AND(#REF!="",#REF!="",#REF!="",#REF!=""),"",IF(OR(#REF!="",#REF!="",#REF!="",#REF!=""),"",IF(#REF!="","",CONCATENATE(VLOOKUP(#REF!,DKY_seznam!$A$4:$D$267,1)," ",VLOOKUP(#REF!,DKY_seznam!$A$4:$D$267,2)))))</f>
        <v>#REF!</v>
      </c>
      <c r="D152" s="127" t="e">
        <f>IF(AND(#REF!="",#REF!="",#REF!="",#REF!=""),"",IF(OR(#REF!="",#REF!="",#REF!="",#REF!=""),"",IF(#REF!="","",VLOOKUP(#REF!,DKY_seznam!$A$4:$D$267,3))))</f>
        <v>#REF!</v>
      </c>
      <c r="E152" s="127" t="e">
        <f>IF(AND(#REF!="",#REF!="",#REF!="",#REF!=""),"",IF(OR(#REF!="",#REF!="",#REF!="",#REF!=""),"",IF(#REF!="","",CONCATENATE(VLOOKUP(#REF!,DKY_seznam!$A$4:$D$267,1)," ",VLOOKUP(#REF!,DKY_seznam!$A$4:$D$267,2)))))</f>
        <v>#REF!</v>
      </c>
      <c r="F152" s="127" t="e">
        <f>IF(AND(#REF!="",#REF!="",#REF!="",#REF!=""),"",IF(OR(#REF!="",#REF!="",#REF!="",#REF!=""),"",IF(#REF!="","",VLOOKUP(#REF!,DKY_seznam!$A$4:$D$267,3))))</f>
        <v>#REF!</v>
      </c>
      <c r="G152" s="263"/>
    </row>
    <row r="153" spans="1:7" ht="12.75" customHeight="1">
      <c r="A153" s="109" t="s">
        <v>46</v>
      </c>
      <c r="B153" s="109" t="s">
        <v>33</v>
      </c>
      <c r="C153" s="110" t="e">
        <f>IF(AND(#REF!="",#REF!="",#REF!="",#REF!=""),"",IF(OR(#REF!="",#REF!="",#REF!="",#REF!=""),IF(#REF!="","",CONCATENATE(VLOOKUP(#REF!,DKY_seznam!$A$4:$D$267,1)," ",VLOOKUP(#REF!,DKY_seznam!$A$4:$D$267,2))),IF(#REF!="","",CONCATENATE(VLOOKUP(#REF!,DKY_seznam!$A$4:$D$267,1)," ",VLOOKUP(#REF!,DKY_seznam!$A$4:$D$267,2)))))</f>
        <v>#REF!</v>
      </c>
      <c r="D153" s="111" t="e">
        <f>IF(AND(#REF!="",#REF!="",#REF!="",#REF!=""),"",IF(OR(#REF!="",#REF!="",#REF!="",#REF!=""),IF(#REF!="","",VLOOKUP(#REF!,DKY_seznam!$A$4:$D$267,3)),IF(#REF!="","",VLOOKUP(#REF!,DKY_seznam!$A$4:$D$267,3))))</f>
        <v>#REF!</v>
      </c>
      <c r="E153" s="111" t="e">
        <f>IF(AND(#REF!="",#REF!="",#REF!="",#REF!=""),"",IF(OR(#REF!="",#REF!="",#REF!="",#REF!=""),IF(#REF!="","",CONCATENATE(VLOOKUP(#REF!,DKY_seznam!$A$4:$D$267,1)," ",VLOOKUP(#REF!,DKY_seznam!$A$4:$D$267,2))),IF(#REF!="","",CONCATENATE(VLOOKUP(#REF!,DKY_seznam!$A$4:$D$267,1)," ",VLOOKUP(#REF!,DKY_seznam!$A$4:$D$267,2)))))</f>
        <v>#REF!</v>
      </c>
      <c r="F153" s="111" t="e">
        <f>IF(AND(#REF!="",#REF!="",#REF!="",#REF!=""),"",IF(OR(#REF!="",#REF!="",#REF!="",#REF!=""),IF(#REF!="","",VLOOKUP(#REF!,DKY_seznam!$A$4:$D$267,3)),IF(#REF!="","",VLOOKUP(#REF!,DKY_seznam!$A$4:$D$267,3))))</f>
        <v>#REF!</v>
      </c>
      <c r="G153" s="262">
        <v>13</v>
      </c>
    </row>
    <row r="154" spans="1:7" ht="12.75" customHeight="1">
      <c r="A154" s="109" t="s">
        <v>46</v>
      </c>
      <c r="B154" s="109" t="s">
        <v>33</v>
      </c>
      <c r="C154" s="110" t="e">
        <f>IF(AND(#REF!="",#REF!="",#REF!="",#REF!=""),"",IF(OR(#REF!="",#REF!="",#REF!="",#REF!=""),"",IF(#REF!="","",CONCATENATE(VLOOKUP(#REF!,DKY_seznam!$A$4:$D$267,1)," ",VLOOKUP(#REF!,DKY_seznam!$A$4:$D$267,2)))))</f>
        <v>#REF!</v>
      </c>
      <c r="D154" s="111" t="e">
        <f>IF(AND(#REF!="",#REF!="",#REF!="",#REF!=""),"",IF(OR(#REF!="",#REF!="",#REF!="",#REF!=""),"",IF(#REF!="","",VLOOKUP(#REF!,DKY_seznam!$A$4:$D$267,3))))</f>
        <v>#REF!</v>
      </c>
      <c r="E154" s="111" t="e">
        <f>IF(AND(#REF!="",#REF!="",#REF!="",#REF!=""),"",IF(OR(#REF!="",#REF!="",#REF!="",#REF!=""),"",IF(#REF!="","",CONCATENATE(VLOOKUP(#REF!,DKY_seznam!$A$4:$D$267,1)," ",VLOOKUP(#REF!,DKY_seznam!$A$4:$D$267,2)))))</f>
        <v>#REF!</v>
      </c>
      <c r="F154" s="111" t="e">
        <f>IF(AND(#REF!="",#REF!="",#REF!="",#REF!=""),"",IF(OR(#REF!="",#REF!="",#REF!="",#REF!=""),"",IF(#REF!="","",VLOOKUP(#REF!,DKY_seznam!$A$4:$D$267,3))))</f>
        <v>#REF!</v>
      </c>
      <c r="G154" s="262"/>
    </row>
    <row r="155" spans="1:7" ht="12.75" customHeight="1">
      <c r="A155" s="126" t="s">
        <v>47</v>
      </c>
      <c r="B155" s="112" t="s">
        <v>33</v>
      </c>
      <c r="C155" s="132" t="e">
        <f>IF(AND(#REF!="",#REF!="",#REF!="",#REF!=""),"",IF(OR(#REF!="",#REF!="",#REF!="",#REF!=""),IF(#REF!="","",CONCATENATE(VLOOKUP(#REF!,DKY_seznam!$A$4:$D$267,1)," ",VLOOKUP(#REF!,DKY_seznam!$A$4:$D$267,2))),IF(#REF!="","",CONCATENATE(VLOOKUP(#REF!,DKY_seznam!$A$4:$D$267,1)," ",VLOOKUP(#REF!,DKY_seznam!$A$4:$D$267,2)))))</f>
        <v>#REF!</v>
      </c>
      <c r="D155" s="127" t="e">
        <f>IF(AND(#REF!="",#REF!="",#REF!="",#REF!=""),"",IF(OR(#REF!="",#REF!="",#REF!="",#REF!=""),IF(#REF!="","",VLOOKUP(#REF!,DKY_seznam!$A$4:$D$267,3)),IF(#REF!="","",VLOOKUP(#REF!,DKY_seznam!$A$4:$D$267,3))))</f>
        <v>#REF!</v>
      </c>
      <c r="E155" s="127" t="e">
        <f>IF(AND(#REF!="",#REF!="",#REF!="",#REF!=""),"",IF(OR(#REF!="",#REF!="",#REF!="",#REF!=""),IF(#REF!="","",CONCATENATE(VLOOKUP(#REF!,DKY_seznam!$A$4:$D$267,1)," ",VLOOKUP(#REF!,DKY_seznam!$A$4:$D$267,2))),IF(#REF!="","",CONCATENATE(VLOOKUP(#REF!,DKY_seznam!$A$4:$D$267,1)," ",VLOOKUP(#REF!,DKY_seznam!$A$4:$D$267,2)))))</f>
        <v>#REF!</v>
      </c>
      <c r="F155" s="127" t="e">
        <f>IF(AND(#REF!="",#REF!="",#REF!="",#REF!=""),"",IF(OR(#REF!="",#REF!="",#REF!="",#REF!=""),IF(#REF!="","",VLOOKUP(#REF!,DKY_seznam!$A$4:$D$267,3)),IF(#REF!="","",VLOOKUP(#REF!,DKY_seznam!$A$4:$D$267,3))))</f>
        <v>#REF!</v>
      </c>
      <c r="G155" s="263">
        <v>14</v>
      </c>
    </row>
    <row r="156" spans="1:7" ht="12.75" customHeight="1">
      <c r="A156" s="126" t="s">
        <v>47</v>
      </c>
      <c r="B156" s="112" t="s">
        <v>33</v>
      </c>
      <c r="C156" s="132" t="e">
        <f>IF(AND(#REF!="",#REF!="",#REF!="",#REF!=""),"",IF(OR(#REF!="",#REF!="",#REF!="",#REF!=""),"",IF(#REF!="","",CONCATENATE(VLOOKUP(#REF!,DKY_seznam!$A$4:$D$267,1)," ",VLOOKUP(#REF!,DKY_seznam!$A$4:$D$267,2)))))</f>
        <v>#REF!</v>
      </c>
      <c r="D156" s="127" t="e">
        <f>IF(AND(#REF!="",#REF!="",#REF!="",#REF!=""),"",IF(OR(#REF!="",#REF!="",#REF!="",#REF!=""),"",IF(#REF!="","",VLOOKUP(#REF!,DKY_seznam!$A$4:$D$267,3))))</f>
        <v>#REF!</v>
      </c>
      <c r="E156" s="127" t="e">
        <f>IF(AND(#REF!="",#REF!="",#REF!="",#REF!=""),"",IF(OR(#REF!="",#REF!="",#REF!="",#REF!=""),"",IF(#REF!="","",CONCATENATE(VLOOKUP(#REF!,DKY_seznam!$A$4:$D$267,1)," ",VLOOKUP(#REF!,DKY_seznam!$A$4:$D$267,2)))))</f>
        <v>#REF!</v>
      </c>
      <c r="F156" s="127" t="e">
        <f>IF(AND(#REF!="",#REF!="",#REF!="",#REF!=""),"",IF(OR(#REF!="",#REF!="",#REF!="",#REF!=""),"",IF(#REF!="","",VLOOKUP(#REF!,DKY_seznam!$A$4:$D$267,3))))</f>
        <v>#REF!</v>
      </c>
      <c r="G156" s="263"/>
    </row>
    <row r="157" spans="1:7" ht="12.75" customHeight="1">
      <c r="A157" s="109" t="s">
        <v>48</v>
      </c>
      <c r="B157" s="109" t="s">
        <v>33</v>
      </c>
      <c r="C157" s="110" t="e">
        <f>IF(AND(#REF!="",#REF!="",#REF!="",#REF!=""),"",IF(OR(#REF!="",#REF!="",#REF!="",#REF!=""),IF(#REF!="","",CONCATENATE(VLOOKUP(#REF!,DKY_seznam!$A$4:$D$267,1)," ",VLOOKUP(#REF!,DKY_seznam!$A$4:$D$267,2))),IF(#REF!="","",CONCATENATE(VLOOKUP(#REF!,DKY_seznam!$A$4:$D$267,1)," ",VLOOKUP(#REF!,DKY_seznam!$A$4:$D$267,2)))))</f>
        <v>#REF!</v>
      </c>
      <c r="D157" s="111" t="e">
        <f>IF(AND(#REF!="",#REF!="",#REF!="",#REF!=""),"",IF(OR(#REF!="",#REF!="",#REF!="",#REF!=""),IF(#REF!="","",VLOOKUP(#REF!,DKY_seznam!$A$4:$D$267,3)),IF(#REF!="","",VLOOKUP(#REF!,DKY_seznam!$A$4:$D$267,3))))</f>
        <v>#REF!</v>
      </c>
      <c r="E157" s="111" t="e">
        <f>IF(AND(#REF!="",#REF!="",#REF!="",#REF!=""),"",IF(OR(#REF!="",#REF!="",#REF!="",#REF!=""),IF(#REF!="","",CONCATENATE(VLOOKUP(#REF!,DKY_seznam!$A$4:$D$267,1)," ",VLOOKUP(#REF!,DKY_seznam!$A$4:$D$267,2))),IF(#REF!="","",CONCATENATE(VLOOKUP(#REF!,DKY_seznam!$A$4:$D$267,1)," ",VLOOKUP(#REF!,DKY_seznam!$A$4:$D$267,2)))))</f>
        <v>#REF!</v>
      </c>
      <c r="F157" s="111" t="e">
        <f>IF(AND(#REF!="",#REF!="",#REF!="",#REF!=""),"",IF(OR(#REF!="",#REF!="",#REF!="",#REF!=""),IF(#REF!="","",VLOOKUP(#REF!,DKY_seznam!$A$4:$D$267,3)),IF(#REF!="","",VLOOKUP(#REF!,DKY_seznam!$A$4:$D$267,3))))</f>
        <v>#REF!</v>
      </c>
      <c r="G157" s="262">
        <v>15</v>
      </c>
    </row>
    <row r="158" spans="1:7" ht="12.75" customHeight="1">
      <c r="A158" s="109" t="s">
        <v>48</v>
      </c>
      <c r="B158" s="109" t="s">
        <v>33</v>
      </c>
      <c r="C158" s="110" t="e">
        <f>IF(AND(#REF!="",#REF!="",#REF!="",#REF!=""),"",IF(OR(#REF!="",#REF!="",#REF!="",#REF!=""),"",IF(#REF!="","",CONCATENATE(VLOOKUP(#REF!,DKY_seznam!$A$4:$D$267,1)," ",VLOOKUP(#REF!,DKY_seznam!$A$4:$D$267,2)))))</f>
        <v>#REF!</v>
      </c>
      <c r="D158" s="111" t="e">
        <f>IF(AND(#REF!="",#REF!="",#REF!="",#REF!=""),"",IF(OR(#REF!="",#REF!="",#REF!="",#REF!=""),"",IF(#REF!="","",VLOOKUP(#REF!,DKY_seznam!$A$4:$D$267,3))))</f>
        <v>#REF!</v>
      </c>
      <c r="E158" s="111" t="e">
        <f>IF(AND(#REF!="",#REF!="",#REF!="",#REF!=""),"",IF(OR(#REF!="",#REF!="",#REF!="",#REF!=""),"",IF(#REF!="","",CONCATENATE(VLOOKUP(#REF!,DKY_seznam!$A$4:$D$267,1)," ",VLOOKUP(#REF!,DKY_seznam!$A$4:$D$267,2)))))</f>
        <v>#REF!</v>
      </c>
      <c r="F158" s="111" t="e">
        <f>IF(AND(#REF!="",#REF!="",#REF!="",#REF!=""),"",IF(OR(#REF!="",#REF!="",#REF!="",#REF!=""),"",IF(#REF!="","",VLOOKUP(#REF!,DKY_seznam!$A$4:$D$267,3))))</f>
        <v>#REF!</v>
      </c>
      <c r="G158" s="262"/>
    </row>
    <row r="159" spans="1:7" ht="12.75" customHeight="1">
      <c r="A159" s="126" t="s">
        <v>49</v>
      </c>
      <c r="B159" s="112" t="s">
        <v>33</v>
      </c>
      <c r="C159" s="132" t="e">
        <f>IF(AND(#REF!="",#REF!="",#REF!="",#REF!=""),"",IF(OR(#REF!="",#REF!="",#REF!="",#REF!=""),IF(#REF!="","",CONCATENATE(VLOOKUP(#REF!,DKY_seznam!$A$4:$D$267,1)," ",VLOOKUP(#REF!,DKY_seznam!$A$4:$D$267,2))),IF(#REF!="","",CONCATENATE(VLOOKUP(#REF!,DKY_seznam!$A$4:$D$267,1)," ",VLOOKUP(#REF!,DKY_seznam!$A$4:$D$267,2)))))</f>
        <v>#REF!</v>
      </c>
      <c r="D159" s="127" t="e">
        <f>IF(AND(#REF!="",#REF!="",#REF!="",#REF!=""),"",IF(OR(#REF!="",#REF!="",#REF!="",#REF!=""),IF(#REF!="","",VLOOKUP(#REF!,DKY_seznam!$A$4:$D$267,3)),IF(#REF!="","",VLOOKUP(#REF!,DKY_seznam!$A$4:$D$267,3))))</f>
        <v>#REF!</v>
      </c>
      <c r="E159" s="127" t="e">
        <f>IF(AND(#REF!="",#REF!="",#REF!="",#REF!=""),"",IF(OR(#REF!="",#REF!="",#REF!="",#REF!=""),IF(#REF!="","",CONCATENATE(VLOOKUP(#REF!,DKY_seznam!$A$4:$D$267,1)," ",VLOOKUP(#REF!,DKY_seznam!$A$4:$D$267,2))),IF(#REF!="","",CONCATENATE(VLOOKUP(#REF!,DKY_seznam!$A$4:$D$267,1)," ",VLOOKUP(#REF!,DKY_seznam!$A$4:$D$267,2)))))</f>
        <v>#REF!</v>
      </c>
      <c r="F159" s="127" t="e">
        <f>IF(AND(#REF!="",#REF!="",#REF!="",#REF!=""),"",IF(OR(#REF!="",#REF!="",#REF!="",#REF!=""),IF(#REF!="","",VLOOKUP(#REF!,DKY_seznam!$A$4:$D$267,3)),IF(#REF!="","",VLOOKUP(#REF!,DKY_seznam!$A$4:$D$267,3))))</f>
        <v>#REF!</v>
      </c>
      <c r="G159" s="263">
        <v>16</v>
      </c>
    </row>
    <row r="160" spans="1:7" ht="12.75" customHeight="1">
      <c r="A160" s="126" t="s">
        <v>49</v>
      </c>
      <c r="B160" s="112" t="s">
        <v>33</v>
      </c>
      <c r="C160" s="132" t="e">
        <f>IF(AND(#REF!="",#REF!="",#REF!="",#REF!=""),"",IF(OR(#REF!="",#REF!="",#REF!="",#REF!=""),"",IF(#REF!="","",CONCATENATE(VLOOKUP(#REF!,DKY_seznam!$A$4:$D$267,1)," ",VLOOKUP(#REF!,DKY_seznam!$A$4:$D$267,2)))))</f>
        <v>#REF!</v>
      </c>
      <c r="D160" s="127" t="e">
        <f>IF(AND(#REF!="",#REF!="",#REF!="",#REF!=""),"",IF(OR(#REF!="",#REF!="",#REF!="",#REF!=""),"",IF(#REF!="","",VLOOKUP(#REF!,DKY_seznam!$A$4:$D$267,3))))</f>
        <v>#REF!</v>
      </c>
      <c r="E160" s="127" t="e">
        <f>IF(AND(#REF!="",#REF!="",#REF!="",#REF!=""),"",IF(OR(#REF!="",#REF!="",#REF!="",#REF!=""),"",IF(#REF!="","",CONCATENATE(VLOOKUP(#REF!,DKY_seznam!$A$4:$D$267,1)," ",VLOOKUP(#REF!,DKY_seznam!$A$4:$D$267,2)))))</f>
        <v>#REF!</v>
      </c>
      <c r="F160" s="127" t="e">
        <f>IF(AND(#REF!="",#REF!="",#REF!="",#REF!=""),"",IF(OR(#REF!="",#REF!="",#REF!="",#REF!=""),"",IF(#REF!="","",VLOOKUP(#REF!,DKY_seznam!$A$4:$D$267,3))))</f>
        <v>#REF!</v>
      </c>
      <c r="G160" s="263"/>
    </row>
    <row r="161" spans="1:7" ht="12.75" customHeight="1">
      <c r="A161" s="109" t="s">
        <v>50</v>
      </c>
      <c r="B161" s="109" t="s">
        <v>33</v>
      </c>
      <c r="C161" s="110" t="e">
        <f>IF(AND(#REF!="",#REF!="",#REF!="",#REF!=""),"",IF(OR(#REF!="",#REF!="",#REF!="",#REF!=""),IF(#REF!="","",CONCATENATE(VLOOKUP(#REF!,DKY_seznam!$A$4:$D$267,1)," ",VLOOKUP(#REF!,DKY_seznam!$A$4:$D$267,2))),IF(#REF!="","",CONCATENATE(VLOOKUP(#REF!,DKY_seznam!$A$4:$D$267,1)," ",VLOOKUP(#REF!,DKY_seznam!$A$4:$D$267,2)))))</f>
        <v>#REF!</v>
      </c>
      <c r="D161" s="111" t="e">
        <f>IF(AND(#REF!="",#REF!="",#REF!="",#REF!=""),"",IF(OR(#REF!="",#REF!="",#REF!="",#REF!=""),IF(#REF!="","",VLOOKUP(#REF!,DKY_seznam!$A$4:$D$267,3)),IF(#REF!="","",VLOOKUP(#REF!,DKY_seznam!$A$4:$D$267,3))))</f>
        <v>#REF!</v>
      </c>
      <c r="E161" s="111" t="e">
        <f>IF(AND(#REF!="",#REF!="",#REF!="",#REF!=""),"",IF(OR(#REF!="",#REF!="",#REF!="",#REF!=""),IF(#REF!="","",CONCATENATE(VLOOKUP(#REF!,DKY_seznam!$A$4:$D$267,1)," ",VLOOKUP(#REF!,DKY_seznam!$A$4:$D$267,2))),IF(#REF!="","",CONCATENATE(VLOOKUP(#REF!,DKY_seznam!$A$4:$D$267,1)," ",VLOOKUP(#REF!,DKY_seznam!$A$4:$D$267,2)))))</f>
        <v>#REF!</v>
      </c>
      <c r="F161" s="111" t="e">
        <f>IF(AND(#REF!="",#REF!="",#REF!="",#REF!=""),"",IF(OR(#REF!="",#REF!="",#REF!="",#REF!=""),IF(#REF!="","",VLOOKUP(#REF!,DKY_seznam!$A$4:$D$267,3)),IF(#REF!="","",VLOOKUP(#REF!,DKY_seznam!$A$4:$D$267,3))))</f>
        <v>#REF!</v>
      </c>
      <c r="G161" s="262">
        <v>17</v>
      </c>
    </row>
    <row r="162" spans="1:7" ht="12.75" customHeight="1">
      <c r="A162" s="109" t="s">
        <v>50</v>
      </c>
      <c r="B162" s="109" t="s">
        <v>33</v>
      </c>
      <c r="C162" s="110" t="e">
        <f>IF(AND(#REF!="",#REF!="",#REF!="",#REF!=""),"",IF(OR(#REF!="",#REF!="",#REF!="",#REF!=""),"",IF(#REF!="","",CONCATENATE(VLOOKUP(#REF!,DKY_seznam!$A$4:$D$267,1)," ",VLOOKUP(#REF!,DKY_seznam!$A$4:$D$267,2)))))</f>
        <v>#REF!</v>
      </c>
      <c r="D162" s="111" t="e">
        <f>IF(AND(#REF!="",#REF!="",#REF!="",#REF!=""),"",IF(OR(#REF!="",#REF!="",#REF!="",#REF!=""),"",IF(#REF!="","",VLOOKUP(#REF!,DKY_seznam!$A$4:$D$267,3))))</f>
        <v>#REF!</v>
      </c>
      <c r="E162" s="111" t="e">
        <f>IF(AND(#REF!="",#REF!="",#REF!="",#REF!=""),"",IF(OR(#REF!="",#REF!="",#REF!="",#REF!=""),"",IF(#REF!="","",CONCATENATE(VLOOKUP(#REF!,DKY_seznam!$A$4:$D$267,1)," ",VLOOKUP(#REF!,DKY_seznam!$A$4:$D$267,2)))))</f>
        <v>#REF!</v>
      </c>
      <c r="F162" s="111" t="e">
        <f>IF(AND(#REF!="",#REF!="",#REF!="",#REF!=""),"",IF(OR(#REF!="",#REF!="",#REF!="",#REF!=""),"",IF(#REF!="","",VLOOKUP(#REF!,DKY_seznam!$A$4:$D$267,3))))</f>
        <v>#REF!</v>
      </c>
      <c r="G162" s="262"/>
    </row>
    <row r="163" spans="1:7" ht="12.75" customHeight="1">
      <c r="A163" s="126" t="s">
        <v>51</v>
      </c>
      <c r="B163" s="112" t="s">
        <v>33</v>
      </c>
      <c r="C163" s="132" t="e">
        <f>IF(AND(#REF!="",#REF!="",#REF!="",#REF!=""),"",IF(OR(#REF!="",#REF!="",#REF!="",#REF!=""),IF(#REF!="","",CONCATENATE(VLOOKUP(#REF!,DKY_seznam!$A$4:$D$267,1)," ",VLOOKUP(#REF!,DKY_seznam!$A$4:$D$267,2))),IF(#REF!="","",CONCATENATE(VLOOKUP(#REF!,DKY_seznam!$A$4:$D$267,1)," ",VLOOKUP(#REF!,DKY_seznam!$A$4:$D$267,2)))))</f>
        <v>#REF!</v>
      </c>
      <c r="D163" s="127" t="e">
        <f>IF(AND(#REF!="",#REF!="",#REF!="",#REF!=""),"",IF(OR(#REF!="",#REF!="",#REF!="",#REF!=""),IF(#REF!="","",VLOOKUP(#REF!,DKY_seznam!$A$4:$D$267,3)),IF(#REF!="","",VLOOKUP(#REF!,DKY_seznam!$A$4:$D$267,3))))</f>
        <v>#REF!</v>
      </c>
      <c r="E163" s="127" t="e">
        <f>IF(AND(#REF!="",#REF!="",#REF!="",#REF!=""),"",IF(OR(#REF!="",#REF!="",#REF!="",#REF!=""),IF(#REF!="","",CONCATENATE(VLOOKUP(#REF!,DKY_seznam!$A$4:$D$267,1)," ",VLOOKUP(#REF!,DKY_seznam!$A$4:$D$267,2))),IF(#REF!="","",CONCATENATE(VLOOKUP(#REF!,DKY_seznam!$A$4:$D$267,1)," ",VLOOKUP(#REF!,DKY_seznam!$A$4:$D$267,2)))))</f>
        <v>#REF!</v>
      </c>
      <c r="F163" s="127" t="e">
        <f>IF(AND(#REF!="",#REF!="",#REF!="",#REF!=""),"",IF(OR(#REF!="",#REF!="",#REF!="",#REF!=""),IF(#REF!="","",VLOOKUP(#REF!,DKY_seznam!$A$4:$D$267,3)),IF(#REF!="","",VLOOKUP(#REF!,DKY_seznam!$A$4:$D$267,3))))</f>
        <v>#REF!</v>
      </c>
      <c r="G163" s="263">
        <v>18</v>
      </c>
    </row>
    <row r="164" spans="1:7" ht="12.75" customHeight="1">
      <c r="A164" s="126" t="s">
        <v>51</v>
      </c>
      <c r="B164" s="112" t="s">
        <v>33</v>
      </c>
      <c r="C164" s="132" t="e">
        <f>IF(AND(#REF!="",#REF!="",#REF!="",#REF!=""),"",IF(OR(#REF!="",#REF!="",#REF!="",#REF!=""),"",IF(#REF!="","",CONCATENATE(VLOOKUP(#REF!,DKY_seznam!$A$4:$D$267,1)," ",VLOOKUP(#REF!,DKY_seznam!$A$4:$D$267,2)))))</f>
        <v>#REF!</v>
      </c>
      <c r="D164" s="127" t="e">
        <f>IF(AND(#REF!="",#REF!="",#REF!="",#REF!=""),"",IF(OR(#REF!="",#REF!="",#REF!="",#REF!=""),"",IF(#REF!="","",VLOOKUP(#REF!,DKY_seznam!$A$4:$D$267,3))))</f>
        <v>#REF!</v>
      </c>
      <c r="E164" s="127" t="e">
        <f>IF(AND(#REF!="",#REF!="",#REF!="",#REF!=""),"",IF(OR(#REF!="",#REF!="",#REF!="",#REF!=""),"",IF(#REF!="","",CONCATENATE(VLOOKUP(#REF!,DKY_seznam!$A$4:$D$267,1)," ",VLOOKUP(#REF!,DKY_seznam!$A$4:$D$267,2)))))</f>
        <v>#REF!</v>
      </c>
      <c r="F164" s="127" t="e">
        <f>IF(AND(#REF!="",#REF!="",#REF!="",#REF!=""),"",IF(OR(#REF!="",#REF!="",#REF!="",#REF!=""),"",IF(#REF!="","",VLOOKUP(#REF!,DKY_seznam!$A$4:$D$267,3))))</f>
        <v>#REF!</v>
      </c>
      <c r="G164" s="263"/>
    </row>
    <row r="165" spans="1:7" ht="12.75" customHeight="1">
      <c r="A165" s="109" t="s">
        <v>52</v>
      </c>
      <c r="B165" s="109" t="s">
        <v>33</v>
      </c>
      <c r="C165" s="110" t="e">
        <f>IF(AND(#REF!="",#REF!="",#REF!="",#REF!=""),"",IF(OR(#REF!="",#REF!="",#REF!="",#REF!=""),IF(#REF!="","",CONCATENATE(VLOOKUP(#REF!,DKY_seznam!$A$4:$D$267,1)," ",VLOOKUP(#REF!,DKY_seznam!$A$4:$D$267,2))),IF(#REF!="","",CONCATENATE(VLOOKUP(#REF!,DKY_seznam!$A$4:$D$267,1)," ",VLOOKUP(#REF!,DKY_seznam!$A$4:$D$267,2)))))</f>
        <v>#REF!</v>
      </c>
      <c r="D165" s="111" t="e">
        <f>IF(AND(#REF!="",#REF!="",#REF!="",#REF!=""),"",IF(OR(#REF!="",#REF!="",#REF!="",#REF!=""),IF(#REF!="","",VLOOKUP(#REF!,DKY_seznam!$A$4:$D$267,3)),IF(#REF!="","",VLOOKUP(#REF!,DKY_seznam!$A$4:$D$267,3))))</f>
        <v>#REF!</v>
      </c>
      <c r="E165" s="111" t="e">
        <f>IF(AND(#REF!="",#REF!="",#REF!="",#REF!=""),"",IF(OR(#REF!="",#REF!="",#REF!="",#REF!=""),IF(#REF!="","",CONCATENATE(VLOOKUP(#REF!,DKY_seznam!$A$4:$D$267,1)," ",VLOOKUP(#REF!,DKY_seznam!$A$4:$D$267,2))),IF(#REF!="","",CONCATENATE(VLOOKUP(#REF!,DKY_seznam!$A$4:$D$267,1)," ",VLOOKUP(#REF!,DKY_seznam!$A$4:$D$267,2)))))</f>
        <v>#REF!</v>
      </c>
      <c r="F165" s="111" t="e">
        <f>IF(AND(#REF!="",#REF!="",#REF!="",#REF!=""),"",IF(OR(#REF!="",#REF!="",#REF!="",#REF!=""),IF(#REF!="","",VLOOKUP(#REF!,DKY_seznam!$A$4:$D$267,3)),IF(#REF!="","",VLOOKUP(#REF!,DKY_seznam!$A$4:$D$267,3))))</f>
        <v>#REF!</v>
      </c>
      <c r="G165" s="262">
        <v>19</v>
      </c>
    </row>
    <row r="166" spans="1:7" ht="12.75" customHeight="1">
      <c r="A166" s="109" t="s">
        <v>52</v>
      </c>
      <c r="B166" s="109" t="s">
        <v>33</v>
      </c>
      <c r="C166" s="110" t="e">
        <f>IF(AND(#REF!="",#REF!="",#REF!="",#REF!=""),"",IF(OR(#REF!="",#REF!="",#REF!="",#REF!=""),"",IF(#REF!="","",CONCATENATE(VLOOKUP(#REF!,DKY_seznam!$A$4:$D$267,1)," ",VLOOKUP(#REF!,DKY_seznam!$A$4:$D$267,2)))))</f>
        <v>#REF!</v>
      </c>
      <c r="D166" s="111" t="e">
        <f>IF(AND(#REF!="",#REF!="",#REF!="",#REF!=""),"",IF(OR(#REF!="",#REF!="",#REF!="",#REF!=""),"",IF(#REF!="","",VLOOKUP(#REF!,DKY_seznam!$A$4:$D$267,3))))</f>
        <v>#REF!</v>
      </c>
      <c r="E166" s="111" t="e">
        <f>IF(AND(#REF!="",#REF!="",#REF!="",#REF!=""),"",IF(OR(#REF!="",#REF!="",#REF!="",#REF!=""),"",IF(#REF!="","",CONCATENATE(VLOOKUP(#REF!,DKY_seznam!$A$4:$D$267,1)," ",VLOOKUP(#REF!,DKY_seznam!$A$4:$D$267,2)))))</f>
        <v>#REF!</v>
      </c>
      <c r="F166" s="111" t="e">
        <f>IF(AND(#REF!="",#REF!="",#REF!="",#REF!=""),"",IF(OR(#REF!="",#REF!="",#REF!="",#REF!=""),"",IF(#REF!="","",VLOOKUP(#REF!,DKY_seznam!$A$4:$D$267,3))))</f>
        <v>#REF!</v>
      </c>
      <c r="G166" s="262"/>
    </row>
    <row r="167" spans="1:7" ht="12.75" customHeight="1">
      <c r="A167" s="126" t="s">
        <v>53</v>
      </c>
      <c r="B167" s="112" t="s">
        <v>33</v>
      </c>
      <c r="C167" s="132" t="e">
        <f>IF(AND(#REF!="",#REF!="",#REF!="",#REF!=""),"",IF(OR(#REF!="",#REF!="",#REF!="",#REF!=""),IF(#REF!="","",CONCATENATE(VLOOKUP(#REF!,DKY_seznam!$A$4:$D$267,1)," ",VLOOKUP(#REF!,DKY_seznam!$A$4:$D$267,2))),IF(#REF!="","",CONCATENATE(VLOOKUP(#REF!,DKY_seznam!$A$4:$D$267,1)," ",VLOOKUP(#REF!,DKY_seznam!$A$4:$D$267,2)))))</f>
        <v>#REF!</v>
      </c>
      <c r="D167" s="127" t="e">
        <f>IF(AND(#REF!="",#REF!="",#REF!="",#REF!=""),"",IF(OR(#REF!="",#REF!="",#REF!="",#REF!=""),IF(#REF!="","",VLOOKUP(#REF!,DKY_seznam!$A$4:$D$267,3)),IF(#REF!="","",VLOOKUP(#REF!,DKY_seznam!$A$4:$D$267,3))))</f>
        <v>#REF!</v>
      </c>
      <c r="E167" s="127" t="e">
        <f>IF(AND(#REF!="",#REF!="",#REF!="",#REF!=""),"",IF(OR(#REF!="",#REF!="",#REF!="",#REF!=""),IF(#REF!="","",CONCATENATE(VLOOKUP(#REF!,DKY_seznam!$A$4:$D$267,1)," ",VLOOKUP(#REF!,DKY_seznam!$A$4:$D$267,2))),IF(#REF!="","",CONCATENATE(VLOOKUP(#REF!,DKY_seznam!$A$4:$D$267,1)," ",VLOOKUP(#REF!,DKY_seznam!$A$4:$D$267,2)))))</f>
        <v>#REF!</v>
      </c>
      <c r="F167" s="127" t="e">
        <f>IF(AND(#REF!="",#REF!="",#REF!="",#REF!=""),"",IF(OR(#REF!="",#REF!="",#REF!="",#REF!=""),IF(#REF!="","",VLOOKUP(#REF!,DKY_seznam!$A$4:$D$267,3)),IF(#REF!="","",VLOOKUP(#REF!,DKY_seznam!$A$4:$D$267,3))))</f>
        <v>#REF!</v>
      </c>
      <c r="G167" s="263">
        <v>20</v>
      </c>
    </row>
    <row r="168" spans="1:7" ht="12.75" customHeight="1">
      <c r="A168" s="126" t="s">
        <v>53</v>
      </c>
      <c r="B168" s="112" t="s">
        <v>33</v>
      </c>
      <c r="C168" s="132" t="e">
        <f>IF(AND(#REF!="",#REF!="",#REF!="",#REF!=""),"",IF(OR(#REF!="",#REF!="",#REF!="",#REF!=""),"",IF(#REF!="","",CONCATENATE(VLOOKUP(#REF!,DKY_seznam!$A$4:$D$267,1)," ",VLOOKUP(#REF!,DKY_seznam!$A$4:$D$267,2)))))</f>
        <v>#REF!</v>
      </c>
      <c r="D168" s="127" t="e">
        <f>IF(AND(#REF!="",#REF!="",#REF!="",#REF!=""),"",IF(OR(#REF!="",#REF!="",#REF!="",#REF!=""),"",IF(#REF!="","",VLOOKUP(#REF!,DKY_seznam!$A$4:$D$267,3))))</f>
        <v>#REF!</v>
      </c>
      <c r="E168" s="127" t="e">
        <f>IF(AND(#REF!="",#REF!="",#REF!="",#REF!=""),"",IF(OR(#REF!="",#REF!="",#REF!="",#REF!=""),"",IF(#REF!="","",CONCATENATE(VLOOKUP(#REF!,DKY_seznam!$A$4:$D$267,1)," ",VLOOKUP(#REF!,DKY_seznam!$A$4:$D$267,2)))))</f>
        <v>#REF!</v>
      </c>
      <c r="F168" s="127" t="e">
        <f>IF(AND(#REF!="",#REF!="",#REF!="",#REF!=""),"",IF(OR(#REF!="",#REF!="",#REF!="",#REF!=""),"",IF(#REF!="","",VLOOKUP(#REF!,DKY_seznam!$A$4:$D$267,3))))</f>
        <v>#REF!</v>
      </c>
      <c r="G168" s="263"/>
    </row>
    <row r="169" spans="1:7" ht="12.75" customHeight="1">
      <c r="A169" s="109" t="s">
        <v>54</v>
      </c>
      <c r="B169" s="109" t="s">
        <v>33</v>
      </c>
      <c r="C169" s="110" t="e">
        <f>IF(AND(#REF!="",#REF!="",#REF!="",#REF!=""),"",IF(OR(#REF!="",#REF!="",#REF!="",#REF!=""),IF(#REF!="","",CONCATENATE(VLOOKUP(#REF!,DKY_seznam!$A$4:$D$267,1)," ",VLOOKUP(#REF!,DKY_seznam!$A$4:$D$267,2))),IF(#REF!="","",CONCATENATE(VLOOKUP(#REF!,DKY_seznam!$A$4:$D$267,1)," ",VLOOKUP(#REF!,DKY_seznam!$A$4:$D$267,2)))))</f>
        <v>#REF!</v>
      </c>
      <c r="D169" s="111" t="e">
        <f>IF(AND(#REF!="",#REF!="",#REF!="",#REF!=""),"",IF(OR(#REF!="",#REF!="",#REF!="",#REF!=""),IF(#REF!="","",VLOOKUP(#REF!,DKY_seznam!$A$4:$D$267,3)),IF(#REF!="","",VLOOKUP(#REF!,DKY_seznam!$A$4:$D$267,3))))</f>
        <v>#REF!</v>
      </c>
      <c r="E169" s="111" t="e">
        <f>IF(AND(#REF!="",#REF!="",#REF!="",#REF!=""),"",IF(OR(#REF!="",#REF!="",#REF!="",#REF!=""),IF(#REF!="","",CONCATENATE(VLOOKUP(#REF!,DKY_seznam!$A$4:$D$267,1)," ",VLOOKUP(#REF!,DKY_seznam!$A$4:$D$267,2))),IF(#REF!="","",CONCATENATE(VLOOKUP(#REF!,DKY_seznam!$A$4:$D$267,1)," ",VLOOKUP(#REF!,DKY_seznam!$A$4:$D$267,2)))))</f>
        <v>#REF!</v>
      </c>
      <c r="F169" s="111" t="e">
        <f>IF(AND(#REF!="",#REF!="",#REF!="",#REF!=""),"",IF(OR(#REF!="",#REF!="",#REF!="",#REF!=""),IF(#REF!="","",VLOOKUP(#REF!,DKY_seznam!$A$4:$D$267,3)),IF(#REF!="","",VLOOKUP(#REF!,DKY_seznam!$A$4:$D$267,3))))</f>
        <v>#REF!</v>
      </c>
      <c r="G169" s="262">
        <v>21</v>
      </c>
    </row>
    <row r="170" spans="1:7" ht="12.75" customHeight="1">
      <c r="A170" s="109" t="s">
        <v>54</v>
      </c>
      <c r="B170" s="109" t="s">
        <v>33</v>
      </c>
      <c r="C170" s="110" t="e">
        <f>IF(AND(#REF!="",#REF!="",#REF!="",#REF!=""),"",IF(OR(#REF!="",#REF!="",#REF!="",#REF!=""),"",IF(#REF!="","",CONCATENATE(VLOOKUP(#REF!,DKY_seznam!$A$4:$D$267,1)," ",VLOOKUP(#REF!,DKY_seznam!$A$4:$D$267,2)))))</f>
        <v>#REF!</v>
      </c>
      <c r="D170" s="111" t="e">
        <f>IF(AND(#REF!="",#REF!="",#REF!="",#REF!=""),"",IF(OR(#REF!="",#REF!="",#REF!="",#REF!=""),"",IF(#REF!="","",VLOOKUP(#REF!,DKY_seznam!$A$4:$D$267,3))))</f>
        <v>#REF!</v>
      </c>
      <c r="E170" s="111" t="e">
        <f>IF(AND(#REF!="",#REF!="",#REF!="",#REF!=""),"",IF(OR(#REF!="",#REF!="",#REF!="",#REF!=""),"",IF(#REF!="","",CONCATENATE(VLOOKUP(#REF!,DKY_seznam!$A$4:$D$267,1)," ",VLOOKUP(#REF!,DKY_seznam!$A$4:$D$267,2)))))</f>
        <v>#REF!</v>
      </c>
      <c r="F170" s="111" t="e">
        <f>IF(AND(#REF!="",#REF!="",#REF!="",#REF!=""),"",IF(OR(#REF!="",#REF!="",#REF!="",#REF!=""),"",IF(#REF!="","",VLOOKUP(#REF!,DKY_seznam!$A$4:$D$267,3))))</f>
        <v>#REF!</v>
      </c>
      <c r="G170" s="262"/>
    </row>
    <row r="171" spans="1:7" ht="12.75" customHeight="1">
      <c r="A171" s="126" t="s">
        <v>55</v>
      </c>
      <c r="B171" s="112" t="s">
        <v>33</v>
      </c>
      <c r="C171" s="132" t="e">
        <f>IF(AND(#REF!="",#REF!="",#REF!="",#REF!=""),"",IF(OR(#REF!="",#REF!="",#REF!="",#REF!=""),IF(#REF!="","",CONCATENATE(VLOOKUP(#REF!,DKY_seznam!$A$4:$D$267,1)," ",VLOOKUP(#REF!,DKY_seznam!$A$4:$D$267,2))),IF(#REF!="","",CONCATENATE(VLOOKUP(#REF!,DKY_seznam!$A$4:$D$267,1)," ",VLOOKUP(#REF!,DKY_seznam!$A$4:$D$267,2)))))</f>
        <v>#REF!</v>
      </c>
      <c r="D171" s="127" t="e">
        <f>IF(AND(#REF!="",#REF!="",#REF!="",#REF!=""),"",IF(OR(#REF!="",#REF!="",#REF!="",#REF!=""),IF(#REF!="","",VLOOKUP(#REF!,DKY_seznam!$A$4:$D$267,3)),IF(#REF!="","",VLOOKUP(#REF!,DKY_seznam!$A$4:$D$267,3))))</f>
        <v>#REF!</v>
      </c>
      <c r="E171" s="127" t="e">
        <f>IF(AND(#REF!="",#REF!="",#REF!="",#REF!=""),"",IF(OR(#REF!="",#REF!="",#REF!="",#REF!=""),IF(#REF!="","",CONCATENATE(VLOOKUP(#REF!,DKY_seznam!$A$4:$D$267,1)," ",VLOOKUP(#REF!,DKY_seznam!$A$4:$D$267,2))),IF(#REF!="","",CONCATENATE(VLOOKUP(#REF!,DKY_seznam!$A$4:$D$267,1)," ",VLOOKUP(#REF!,DKY_seznam!$A$4:$D$267,2)))))</f>
        <v>#REF!</v>
      </c>
      <c r="F171" s="127" t="e">
        <f>IF(AND(#REF!="",#REF!="",#REF!="",#REF!=""),"",IF(OR(#REF!="",#REF!="",#REF!="",#REF!=""),IF(#REF!="","",VLOOKUP(#REF!,DKY_seznam!$A$4:$D$267,3)),IF(#REF!="","",VLOOKUP(#REF!,DKY_seznam!$A$4:$D$267,3))))</f>
        <v>#REF!</v>
      </c>
      <c r="G171" s="263">
        <v>22</v>
      </c>
    </row>
    <row r="172" spans="1:7" ht="12.75" customHeight="1">
      <c r="A172" s="126" t="s">
        <v>55</v>
      </c>
      <c r="B172" s="112" t="s">
        <v>33</v>
      </c>
      <c r="C172" s="132" t="e">
        <f>IF(AND(#REF!="",#REF!="",#REF!="",#REF!=""),"",IF(OR(#REF!="",#REF!="",#REF!="",#REF!=""),"",IF(#REF!="","",CONCATENATE(VLOOKUP(#REF!,DKY_seznam!$A$4:$D$267,1)," ",VLOOKUP(#REF!,DKY_seznam!$A$4:$D$267,2)))))</f>
        <v>#REF!</v>
      </c>
      <c r="D172" s="127" t="e">
        <f>IF(AND(#REF!="",#REF!="",#REF!="",#REF!=""),"",IF(OR(#REF!="",#REF!="",#REF!="",#REF!=""),"",IF(#REF!="","",VLOOKUP(#REF!,DKY_seznam!$A$4:$D$267,3))))</f>
        <v>#REF!</v>
      </c>
      <c r="E172" s="127" t="e">
        <f>IF(AND(#REF!="",#REF!="",#REF!="",#REF!=""),"",IF(OR(#REF!="",#REF!="",#REF!="",#REF!=""),"",IF(#REF!="","",CONCATENATE(VLOOKUP(#REF!,DKY_seznam!$A$4:$D$267,1)," ",VLOOKUP(#REF!,DKY_seznam!$A$4:$D$267,2)))))</f>
        <v>#REF!</v>
      </c>
      <c r="F172" s="127" t="e">
        <f>IF(AND(#REF!="",#REF!="",#REF!="",#REF!=""),"",IF(OR(#REF!="",#REF!="",#REF!="",#REF!=""),"",IF(#REF!="","",VLOOKUP(#REF!,DKY_seznam!$A$4:$D$267,3))))</f>
        <v>#REF!</v>
      </c>
      <c r="G172" s="263"/>
    </row>
    <row r="173" spans="1:7" ht="12.75" customHeight="1">
      <c r="A173" s="109" t="s">
        <v>56</v>
      </c>
      <c r="B173" s="109" t="s">
        <v>33</v>
      </c>
      <c r="C173" s="110" t="e">
        <f>IF(AND(#REF!="",#REF!="",#REF!="",#REF!=""),"",IF(OR(#REF!="",#REF!="",#REF!="",#REF!=""),IF(#REF!="","",CONCATENATE(VLOOKUP(#REF!,DKY_seznam!$A$4:$D$267,1)," ",VLOOKUP(#REF!,DKY_seznam!$A$4:$D$267,2))),IF(#REF!="","",CONCATENATE(VLOOKUP(#REF!,DKY_seznam!$A$4:$D$267,1)," ",VLOOKUP(#REF!,DKY_seznam!$A$4:$D$267,2)))))</f>
        <v>#REF!</v>
      </c>
      <c r="D173" s="111" t="e">
        <f>IF(AND(#REF!="",#REF!="",#REF!="",#REF!=""),"",IF(OR(#REF!="",#REF!="",#REF!="",#REF!=""),IF(#REF!="","",VLOOKUP(#REF!,DKY_seznam!$A$4:$D$267,3)),IF(#REF!="","",VLOOKUP(#REF!,DKY_seznam!$A$4:$D$267,3))))</f>
        <v>#REF!</v>
      </c>
      <c r="E173" s="111" t="e">
        <f>IF(AND(#REF!="",#REF!="",#REF!="",#REF!=""),"",IF(OR(#REF!="",#REF!="",#REF!="",#REF!=""),IF(#REF!="","",CONCATENATE(VLOOKUP(#REF!,DKY_seznam!$A$4:$D$267,1)," ",VLOOKUP(#REF!,DKY_seznam!$A$4:$D$267,2))),IF(#REF!="","",CONCATENATE(VLOOKUP(#REF!,DKY_seznam!$A$4:$D$267,1)," ",VLOOKUP(#REF!,DKY_seznam!$A$4:$D$267,2)))))</f>
        <v>#REF!</v>
      </c>
      <c r="F173" s="111" t="e">
        <f>IF(AND(#REF!="",#REF!="",#REF!="",#REF!=""),"",IF(OR(#REF!="",#REF!="",#REF!="",#REF!=""),IF(#REF!="","",VLOOKUP(#REF!,DKY_seznam!$A$4:$D$267,3)),IF(#REF!="","",VLOOKUP(#REF!,DKY_seznam!$A$4:$D$267,3))))</f>
        <v>#REF!</v>
      </c>
      <c r="G173" s="262">
        <v>23</v>
      </c>
    </row>
    <row r="174" spans="1:7" ht="12.75" customHeight="1">
      <c r="A174" s="109" t="s">
        <v>56</v>
      </c>
      <c r="B174" s="109" t="s">
        <v>33</v>
      </c>
      <c r="C174" s="110" t="e">
        <f>IF(AND(#REF!="",#REF!="",#REF!="",#REF!=""),"",IF(OR(#REF!="",#REF!="",#REF!="",#REF!=""),"",IF(#REF!="","",CONCATENATE(VLOOKUP(#REF!,DKY_seznam!$A$4:$D$267,1)," ",VLOOKUP(#REF!,DKY_seznam!$A$4:$D$267,2)))))</f>
        <v>#REF!</v>
      </c>
      <c r="D174" s="111" t="e">
        <f>IF(AND(#REF!="",#REF!="",#REF!="",#REF!=""),"",IF(OR(#REF!="",#REF!="",#REF!="",#REF!=""),"",IF(#REF!="","",VLOOKUP(#REF!,DKY_seznam!$A$4:$D$267,3))))</f>
        <v>#REF!</v>
      </c>
      <c r="E174" s="111" t="e">
        <f>IF(AND(#REF!="",#REF!="",#REF!="",#REF!=""),"",IF(OR(#REF!="",#REF!="",#REF!="",#REF!=""),"",IF(#REF!="","",CONCATENATE(VLOOKUP(#REF!,DKY_seznam!$A$4:$D$267,1)," ",VLOOKUP(#REF!,DKY_seznam!$A$4:$D$267,2)))))</f>
        <v>#REF!</v>
      </c>
      <c r="F174" s="111" t="e">
        <f>IF(AND(#REF!="",#REF!="",#REF!="",#REF!=""),"",IF(OR(#REF!="",#REF!="",#REF!="",#REF!=""),"",IF(#REF!="","",VLOOKUP(#REF!,DKY_seznam!$A$4:$D$267,3))))</f>
        <v>#REF!</v>
      </c>
      <c r="G174" s="262"/>
    </row>
    <row r="175" spans="1:7" ht="12.75" customHeight="1">
      <c r="A175" s="126" t="s">
        <v>57</v>
      </c>
      <c r="B175" s="112" t="s">
        <v>33</v>
      </c>
      <c r="C175" s="132" t="e">
        <f>IF(AND(#REF!="",#REF!="",#REF!="",#REF!=""),"",IF(OR(#REF!="",#REF!="",#REF!="",#REF!=""),IF(#REF!="","",CONCATENATE(VLOOKUP(#REF!,DKY_seznam!$A$4:$D$267,1)," ",VLOOKUP(#REF!,DKY_seznam!$A$4:$D$267,2))),IF(#REF!="","",CONCATENATE(VLOOKUP(#REF!,DKY_seznam!$A$4:$D$267,1)," ",VLOOKUP(#REF!,DKY_seznam!$A$4:$D$267,2)))))</f>
        <v>#REF!</v>
      </c>
      <c r="D175" s="127" t="e">
        <f>IF(AND(#REF!="",#REF!="",#REF!="",#REF!=""),"",IF(OR(#REF!="",#REF!="",#REF!="",#REF!=""),IF(#REF!="","",VLOOKUP(#REF!,DKY_seznam!$A$4:$D$267,3)),IF(#REF!="","",VLOOKUP(#REF!,DKY_seznam!$A$4:$D$267,3))))</f>
        <v>#REF!</v>
      </c>
      <c r="E175" s="127" t="e">
        <f>IF(AND(#REF!="",#REF!="",#REF!="",#REF!=""),"",IF(OR(#REF!="",#REF!="",#REF!="",#REF!=""),IF(#REF!="","",CONCATENATE(VLOOKUP(#REF!,DKY_seznam!$A$4:$D$267,1)," ",VLOOKUP(#REF!,DKY_seznam!$A$4:$D$267,2))),IF(#REF!="","",CONCATENATE(VLOOKUP(#REF!,DKY_seznam!$A$4:$D$267,1)," ",VLOOKUP(#REF!,DKY_seznam!$A$4:$D$267,2)))))</f>
        <v>#REF!</v>
      </c>
      <c r="F175" s="127" t="e">
        <f>IF(AND(#REF!="",#REF!="",#REF!="",#REF!=""),"",IF(OR(#REF!="",#REF!="",#REF!="",#REF!=""),IF(#REF!="","",VLOOKUP(#REF!,DKY_seznam!$A$4:$D$267,3)),IF(#REF!="","",VLOOKUP(#REF!,DKY_seznam!$A$4:$D$267,3))))</f>
        <v>#REF!</v>
      </c>
      <c r="G175" s="263">
        <v>24</v>
      </c>
    </row>
    <row r="176" spans="1:7" ht="12.75" customHeight="1">
      <c r="A176" s="126" t="s">
        <v>57</v>
      </c>
      <c r="B176" s="112" t="s">
        <v>33</v>
      </c>
      <c r="C176" s="132" t="e">
        <f>IF(AND(#REF!="",#REF!="",#REF!="",#REF!=""),"",IF(OR(#REF!="",#REF!="",#REF!="",#REF!=""),"",IF(#REF!="","",CONCATENATE(VLOOKUP(#REF!,DKY_seznam!$A$4:$D$267,1)," ",VLOOKUP(#REF!,DKY_seznam!$A$4:$D$267,2)))))</f>
        <v>#REF!</v>
      </c>
      <c r="D176" s="127" t="e">
        <f>IF(AND(#REF!="",#REF!="",#REF!="",#REF!=""),"",IF(OR(#REF!="",#REF!="",#REF!="",#REF!=""),"",IF(#REF!="","",VLOOKUP(#REF!,DKY_seznam!$A$4:$D$267,3))))</f>
        <v>#REF!</v>
      </c>
      <c r="E176" s="127" t="e">
        <f>IF(AND(#REF!="",#REF!="",#REF!="",#REF!=""),"",IF(OR(#REF!="",#REF!="",#REF!="",#REF!=""),"",IF(#REF!="","",CONCATENATE(VLOOKUP(#REF!,DKY_seznam!$A$4:$D$267,1)," ",VLOOKUP(#REF!,DKY_seznam!$A$4:$D$267,2)))))</f>
        <v>#REF!</v>
      </c>
      <c r="F176" s="127" t="e">
        <f>IF(AND(#REF!="",#REF!="",#REF!="",#REF!=""),"",IF(OR(#REF!="",#REF!="",#REF!="",#REF!=""),"",IF(#REF!="","",VLOOKUP(#REF!,DKY_seznam!$A$4:$D$267,3))))</f>
        <v>#REF!</v>
      </c>
      <c r="G176" s="263"/>
    </row>
    <row r="177" spans="1:7" ht="12.75" customHeight="1">
      <c r="A177" s="109" t="s">
        <v>58</v>
      </c>
      <c r="B177" s="109" t="s">
        <v>33</v>
      </c>
      <c r="C177" s="110" t="e">
        <f>IF(AND(#REF!="",#REF!="",#REF!="",#REF!=""),"",IF(OR(#REF!="",#REF!="",#REF!="",#REF!=""),IF(#REF!="","",CONCATENATE(VLOOKUP(#REF!,DKY_seznam!$A$4:$D$267,1)," ",VLOOKUP(#REF!,DKY_seznam!$A$4:$D$267,2))),IF(#REF!="","",CONCATENATE(VLOOKUP(#REF!,DKY_seznam!$A$4:$D$267,1)," ",VLOOKUP(#REF!,DKY_seznam!$A$4:$D$267,2)))))</f>
        <v>#REF!</v>
      </c>
      <c r="D177" s="111" t="e">
        <f>IF(AND(#REF!="",#REF!="",#REF!="",#REF!=""),"",IF(OR(#REF!="",#REF!="",#REF!="",#REF!=""),IF(#REF!="","",VLOOKUP(#REF!,DKY_seznam!$A$4:$D$267,3)),IF(#REF!="","",VLOOKUP(#REF!,DKY_seznam!$A$4:$D$267,3))))</f>
        <v>#REF!</v>
      </c>
      <c r="E177" s="111" t="e">
        <f>IF(AND(#REF!="",#REF!="",#REF!="",#REF!=""),"",IF(OR(#REF!="",#REF!="",#REF!="",#REF!=""),IF(#REF!="","",CONCATENATE(VLOOKUP(#REF!,DKY_seznam!$A$4:$D$267,1)," ",VLOOKUP(#REF!,DKY_seznam!$A$4:$D$267,2))),IF(#REF!="","",CONCATENATE(VLOOKUP(#REF!,DKY_seznam!$A$4:$D$267,1)," ",VLOOKUP(#REF!,DKY_seznam!$A$4:$D$267,2)))))</f>
        <v>#REF!</v>
      </c>
      <c r="F177" s="111" t="e">
        <f>IF(AND(#REF!="",#REF!="",#REF!="",#REF!=""),"",IF(OR(#REF!="",#REF!="",#REF!="",#REF!=""),IF(#REF!="","",VLOOKUP(#REF!,DKY_seznam!$A$4:$D$267,3)),IF(#REF!="","",VLOOKUP(#REF!,DKY_seznam!$A$4:$D$267,3))))</f>
        <v>#REF!</v>
      </c>
      <c r="G177" s="262">
        <v>25</v>
      </c>
    </row>
    <row r="178" spans="1:7" ht="12.75" customHeight="1">
      <c r="A178" s="109" t="s">
        <v>58</v>
      </c>
      <c r="B178" s="109" t="s">
        <v>33</v>
      </c>
      <c r="C178" s="110" t="e">
        <f>IF(AND(#REF!="",#REF!="",#REF!="",#REF!=""),"",IF(OR(#REF!="",#REF!="",#REF!="",#REF!=""),"",IF(#REF!="","",CONCATENATE(VLOOKUP(#REF!,DKY_seznam!$A$4:$D$267,1)," ",VLOOKUP(#REF!,DKY_seznam!$A$4:$D$267,2)))))</f>
        <v>#REF!</v>
      </c>
      <c r="D178" s="111" t="e">
        <f>IF(AND(#REF!="",#REF!="",#REF!="",#REF!=""),"",IF(OR(#REF!="",#REF!="",#REF!="",#REF!=""),"",IF(#REF!="","",VLOOKUP(#REF!,DKY_seznam!$A$4:$D$267,3))))</f>
        <v>#REF!</v>
      </c>
      <c r="E178" s="111" t="e">
        <f>IF(AND(#REF!="",#REF!="",#REF!="",#REF!=""),"",IF(OR(#REF!="",#REF!="",#REF!="",#REF!=""),"",IF(#REF!="","",CONCATENATE(VLOOKUP(#REF!,DKY_seznam!$A$4:$D$267,1)," ",VLOOKUP(#REF!,DKY_seznam!$A$4:$D$267,2)))))</f>
        <v>#REF!</v>
      </c>
      <c r="F178" s="111" t="e">
        <f>IF(AND(#REF!="",#REF!="",#REF!="",#REF!=""),"",IF(OR(#REF!="",#REF!="",#REF!="",#REF!=""),"",IF(#REF!="","",VLOOKUP(#REF!,DKY_seznam!$A$4:$D$267,3))))</f>
        <v>#REF!</v>
      </c>
      <c r="G178" s="262"/>
    </row>
    <row r="179" spans="1:7" ht="12.75" customHeight="1">
      <c r="A179" s="126" t="s">
        <v>59</v>
      </c>
      <c r="B179" s="112" t="s">
        <v>33</v>
      </c>
      <c r="C179" s="132" t="e">
        <f>IF(AND(#REF!="",#REF!="",#REF!="",#REF!=""),"",IF(OR(#REF!="",#REF!="",#REF!="",#REF!=""),IF(#REF!="","",CONCATENATE(VLOOKUP(#REF!,DKY_seznam!$A$4:$D$267,1)," ",VLOOKUP(#REF!,DKY_seznam!$A$4:$D$267,2))),IF(#REF!="","",CONCATENATE(VLOOKUP(#REF!,DKY_seznam!$A$4:$D$267,1)," ",VLOOKUP(#REF!,DKY_seznam!$A$4:$D$267,2)))))</f>
        <v>#REF!</v>
      </c>
      <c r="D179" s="127" t="e">
        <f>IF(AND(#REF!="",#REF!="",#REF!="",#REF!=""),"",IF(OR(#REF!="",#REF!="",#REF!="",#REF!=""),IF(#REF!="","",VLOOKUP(#REF!,DKY_seznam!$A$4:$D$267,3)),IF(#REF!="","",VLOOKUP(#REF!,DKY_seznam!$A$4:$D$267,3))))</f>
        <v>#REF!</v>
      </c>
      <c r="E179" s="127" t="e">
        <f>IF(AND(#REF!="",#REF!="",#REF!="",#REF!=""),"",IF(OR(#REF!="",#REF!="",#REF!="",#REF!=""),IF(#REF!="","",CONCATENATE(VLOOKUP(#REF!,DKY_seznam!$A$4:$D$267,1)," ",VLOOKUP(#REF!,DKY_seznam!$A$4:$D$267,2))),IF(#REF!="","",CONCATENATE(VLOOKUP(#REF!,DKY_seznam!$A$4:$D$267,1)," ",VLOOKUP(#REF!,DKY_seznam!$A$4:$D$267,2)))))</f>
        <v>#REF!</v>
      </c>
      <c r="F179" s="127" t="e">
        <f>IF(AND(#REF!="",#REF!="",#REF!="",#REF!=""),"",IF(OR(#REF!="",#REF!="",#REF!="",#REF!=""),IF(#REF!="","",VLOOKUP(#REF!,DKY_seznam!$A$4:$D$267,3)),IF(#REF!="","",VLOOKUP(#REF!,DKY_seznam!$A$4:$D$267,3))))</f>
        <v>#REF!</v>
      </c>
      <c r="G179" s="263">
        <v>26</v>
      </c>
    </row>
    <row r="180" spans="1:7" ht="12.75" customHeight="1">
      <c r="A180" s="126" t="s">
        <v>59</v>
      </c>
      <c r="B180" s="112" t="s">
        <v>33</v>
      </c>
      <c r="C180" s="132" t="e">
        <f>IF(AND(#REF!="",#REF!="",#REF!="",#REF!=""),"",IF(OR(#REF!="",#REF!="",#REF!="",#REF!=""),"",IF(#REF!="","",CONCATENATE(VLOOKUP(#REF!,DKY_seznam!$A$4:$D$267,1)," ",VLOOKUP(#REF!,DKY_seznam!$A$4:$D$267,2)))))</f>
        <v>#REF!</v>
      </c>
      <c r="D180" s="127" t="e">
        <f>IF(AND(#REF!="",#REF!="",#REF!="",#REF!=""),"",IF(OR(#REF!="",#REF!="",#REF!="",#REF!=""),"",IF(#REF!="","",VLOOKUP(#REF!,DKY_seznam!$A$4:$D$267,3))))</f>
        <v>#REF!</v>
      </c>
      <c r="E180" s="127" t="e">
        <f>IF(AND(#REF!="",#REF!="",#REF!="",#REF!=""),"",IF(OR(#REF!="",#REF!="",#REF!="",#REF!=""),"",IF(#REF!="","",CONCATENATE(VLOOKUP(#REF!,DKY_seznam!$A$4:$D$267,1)," ",VLOOKUP(#REF!,DKY_seznam!$A$4:$D$267,2)))))</f>
        <v>#REF!</v>
      </c>
      <c r="F180" s="127" t="e">
        <f>IF(AND(#REF!="",#REF!="",#REF!="",#REF!=""),"",IF(OR(#REF!="",#REF!="",#REF!="",#REF!=""),"",IF(#REF!="","",VLOOKUP(#REF!,DKY_seznam!$A$4:$D$267,3))))</f>
        <v>#REF!</v>
      </c>
      <c r="G180" s="263"/>
    </row>
    <row r="181" spans="1:7" ht="12.75" customHeight="1">
      <c r="A181" s="109" t="s">
        <v>60</v>
      </c>
      <c r="B181" s="109" t="s">
        <v>33</v>
      </c>
      <c r="C181" s="110" t="e">
        <f>IF(AND(#REF!="",#REF!="",#REF!="",#REF!=""),"",IF(OR(#REF!="",#REF!="",#REF!="",#REF!=""),IF(#REF!="","",CONCATENATE(VLOOKUP(#REF!,DKY_seznam!$A$4:$D$267,1)," ",VLOOKUP(#REF!,DKY_seznam!$A$4:$D$267,2))),IF(#REF!="","",CONCATENATE(VLOOKUP(#REF!,DKY_seznam!$A$4:$D$267,1)," ",VLOOKUP(#REF!,DKY_seznam!$A$4:$D$267,2)))))</f>
        <v>#REF!</v>
      </c>
      <c r="D181" s="111" t="e">
        <f>IF(AND(#REF!="",#REF!="",#REF!="",#REF!=""),"",IF(OR(#REF!="",#REF!="",#REF!="",#REF!=""),IF(#REF!="","",VLOOKUP(#REF!,DKY_seznam!$A$4:$D$267,3)),IF(#REF!="","",VLOOKUP(#REF!,DKY_seznam!$A$4:$D$267,3))))</f>
        <v>#REF!</v>
      </c>
      <c r="E181" s="111" t="e">
        <f>IF(AND(#REF!="",#REF!="",#REF!="",#REF!=""),"",IF(OR(#REF!="",#REF!="",#REF!="",#REF!=""),IF(#REF!="","",CONCATENATE(VLOOKUP(#REF!,DKY_seznam!$A$4:$D$267,1)," ",VLOOKUP(#REF!,DKY_seznam!$A$4:$D$267,2))),IF(#REF!="","",CONCATENATE(VLOOKUP(#REF!,DKY_seznam!$A$4:$D$267,1)," ",VLOOKUP(#REF!,DKY_seznam!$A$4:$D$267,2)))))</f>
        <v>#REF!</v>
      </c>
      <c r="F181" s="111" t="e">
        <f>IF(AND(#REF!="",#REF!="",#REF!="",#REF!=""),"",IF(OR(#REF!="",#REF!="",#REF!="",#REF!=""),IF(#REF!="","",VLOOKUP(#REF!,DKY_seznam!$A$4:$D$267,3)),IF(#REF!="","",VLOOKUP(#REF!,DKY_seznam!$A$4:$D$267,3))))</f>
        <v>#REF!</v>
      </c>
      <c r="G181" s="262">
        <v>27</v>
      </c>
    </row>
    <row r="182" spans="1:7" ht="12.75" customHeight="1">
      <c r="A182" s="109" t="s">
        <v>60</v>
      </c>
      <c r="B182" s="109" t="s">
        <v>33</v>
      </c>
      <c r="C182" s="110" t="e">
        <f>IF(AND(#REF!="",#REF!="",#REF!="",#REF!=""),"",IF(OR(#REF!="",#REF!="",#REF!="",#REF!=""),"",IF(#REF!="","",CONCATENATE(VLOOKUP(#REF!,DKY_seznam!$A$4:$D$267,1)," ",VLOOKUP(#REF!,DKY_seznam!$A$4:$D$267,2)))))</f>
        <v>#REF!</v>
      </c>
      <c r="D182" s="111" t="e">
        <f>IF(AND(#REF!="",#REF!="",#REF!="",#REF!=""),"",IF(OR(#REF!="",#REF!="",#REF!="",#REF!=""),"",IF(#REF!="","",VLOOKUP(#REF!,DKY_seznam!$A$4:$D$267,3))))</f>
        <v>#REF!</v>
      </c>
      <c r="E182" s="111" t="e">
        <f>IF(AND(#REF!="",#REF!="",#REF!="",#REF!=""),"",IF(OR(#REF!="",#REF!="",#REF!="",#REF!=""),"",IF(#REF!="","",CONCATENATE(VLOOKUP(#REF!,DKY_seznam!$A$4:$D$267,1)," ",VLOOKUP(#REF!,DKY_seznam!$A$4:$D$267,2)))))</f>
        <v>#REF!</v>
      </c>
      <c r="F182" s="111" t="e">
        <f>IF(AND(#REF!="",#REF!="",#REF!="",#REF!=""),"",IF(OR(#REF!="",#REF!="",#REF!="",#REF!=""),"",IF(#REF!="","",VLOOKUP(#REF!,DKY_seznam!$A$4:$D$267,3))))</f>
        <v>#REF!</v>
      </c>
      <c r="G182" s="262"/>
    </row>
    <row r="183" spans="1:7" ht="12.75" customHeight="1">
      <c r="A183" s="126" t="s">
        <v>61</v>
      </c>
      <c r="B183" s="112" t="s">
        <v>33</v>
      </c>
      <c r="C183" s="132" t="e">
        <f>IF(AND(#REF!="",#REF!="",#REF!="",#REF!=""),"",IF(OR(#REF!="",#REF!="",#REF!="",#REF!=""),IF(#REF!="","",CONCATENATE(VLOOKUP(#REF!,DKY_seznam!$A$4:$D$267,1)," ",VLOOKUP(#REF!,DKY_seznam!$A$4:$D$267,2))),IF(#REF!="","",CONCATENATE(VLOOKUP(#REF!,DKY_seznam!$A$4:$D$267,1)," ",VLOOKUP(#REF!,DKY_seznam!$A$4:$D$267,2)))))</f>
        <v>#REF!</v>
      </c>
      <c r="D183" s="127" t="e">
        <f>IF(AND(#REF!="",#REF!="",#REF!="",#REF!=""),"",IF(OR(#REF!="",#REF!="",#REF!="",#REF!=""),IF(#REF!="","",VLOOKUP(#REF!,DKY_seznam!$A$4:$D$267,3)),IF(#REF!="","",VLOOKUP(#REF!,DKY_seznam!$A$4:$D$267,3))))</f>
        <v>#REF!</v>
      </c>
      <c r="E183" s="127" t="e">
        <f>IF(AND(#REF!="",#REF!="",#REF!="",#REF!=""),"",IF(OR(#REF!="",#REF!="",#REF!="",#REF!=""),IF(#REF!="","",CONCATENATE(VLOOKUP(#REF!,DKY_seznam!$A$4:$D$267,1)," ",VLOOKUP(#REF!,DKY_seznam!$A$4:$D$267,2))),IF(#REF!="","",CONCATENATE(VLOOKUP(#REF!,DKY_seznam!$A$4:$D$267,1)," ",VLOOKUP(#REF!,DKY_seznam!$A$4:$D$267,2)))))</f>
        <v>#REF!</v>
      </c>
      <c r="F183" s="127" t="e">
        <f>IF(AND(#REF!="",#REF!="",#REF!="",#REF!=""),"",IF(OR(#REF!="",#REF!="",#REF!="",#REF!=""),IF(#REF!="","",VLOOKUP(#REF!,DKY_seznam!$A$4:$D$267,3)),IF(#REF!="","",VLOOKUP(#REF!,DKY_seznam!$A$4:$D$267,3))))</f>
        <v>#REF!</v>
      </c>
      <c r="G183" s="263">
        <v>28</v>
      </c>
    </row>
    <row r="184" spans="1:7" ht="12.75" customHeight="1">
      <c r="A184" s="126" t="s">
        <v>61</v>
      </c>
      <c r="B184" s="112" t="s">
        <v>33</v>
      </c>
      <c r="C184" s="132" t="e">
        <f>IF(AND(#REF!="",#REF!="",#REF!="",#REF!=""),"",IF(OR(#REF!="",#REF!="",#REF!="",#REF!=""),"",IF(#REF!="","",CONCATENATE(VLOOKUP(#REF!,DKY_seznam!$A$4:$D$267,1)," ",VLOOKUP(#REF!,DKY_seznam!$A$4:$D$267,2)))))</f>
        <v>#REF!</v>
      </c>
      <c r="D184" s="127" t="e">
        <f>IF(AND(#REF!="",#REF!="",#REF!="",#REF!=""),"",IF(OR(#REF!="",#REF!="",#REF!="",#REF!=""),"",IF(#REF!="","",VLOOKUP(#REF!,DKY_seznam!$A$4:$D$267,3))))</f>
        <v>#REF!</v>
      </c>
      <c r="E184" s="127" t="e">
        <f>IF(AND(#REF!="",#REF!="",#REF!="",#REF!=""),"",IF(OR(#REF!="",#REF!="",#REF!="",#REF!=""),"",IF(#REF!="","",CONCATENATE(VLOOKUP(#REF!,DKY_seznam!$A$4:$D$267,1)," ",VLOOKUP(#REF!,DKY_seznam!$A$4:$D$267,2)))))</f>
        <v>#REF!</v>
      </c>
      <c r="F184" s="127" t="e">
        <f>IF(AND(#REF!="",#REF!="",#REF!="",#REF!=""),"",IF(OR(#REF!="",#REF!="",#REF!="",#REF!=""),"",IF(#REF!="","",VLOOKUP(#REF!,DKY_seznam!$A$4:$D$267,3))))</f>
        <v>#REF!</v>
      </c>
      <c r="G184" s="263"/>
    </row>
    <row r="185" spans="1:7" ht="12.75" customHeight="1">
      <c r="A185" s="109" t="s">
        <v>62</v>
      </c>
      <c r="B185" s="109" t="s">
        <v>33</v>
      </c>
      <c r="C185" s="110" t="e">
        <f>IF(AND(#REF!="",#REF!="",#REF!="",#REF!=""),"",IF(OR(#REF!="",#REF!="",#REF!="",#REF!=""),IF(#REF!="","",CONCATENATE(VLOOKUP(#REF!,DKY_seznam!$A$4:$D$267,1)," ",VLOOKUP(#REF!,DKY_seznam!$A$4:$D$267,2))),IF(#REF!="","",CONCATENATE(VLOOKUP(#REF!,DKY_seznam!$A$4:$D$267,1)," ",VLOOKUP(#REF!,DKY_seznam!$A$4:$D$267,2)))))</f>
        <v>#REF!</v>
      </c>
      <c r="D185" s="111" t="e">
        <f>IF(AND(#REF!="",#REF!="",#REF!="",#REF!=""),"",IF(OR(#REF!="",#REF!="",#REF!="",#REF!=""),IF(#REF!="","",VLOOKUP(#REF!,DKY_seznam!$A$4:$D$267,3)),IF(#REF!="","",VLOOKUP(#REF!,DKY_seznam!$A$4:$D$267,3))))</f>
        <v>#REF!</v>
      </c>
      <c r="E185" s="111" t="e">
        <f>IF(AND(#REF!="",#REF!="",#REF!="",#REF!=""),"",IF(OR(#REF!="",#REF!="",#REF!="",#REF!=""),IF(#REF!="","",CONCATENATE(VLOOKUP(#REF!,DKY_seznam!$A$4:$D$267,1)," ",VLOOKUP(#REF!,DKY_seznam!$A$4:$D$267,2))),IF(#REF!="","",CONCATENATE(VLOOKUP(#REF!,DKY_seznam!$A$4:$D$267,1)," ",VLOOKUP(#REF!,DKY_seznam!$A$4:$D$267,2)))))</f>
        <v>#REF!</v>
      </c>
      <c r="F185" s="111" t="e">
        <f>IF(AND(#REF!="",#REF!="",#REF!="",#REF!=""),"",IF(OR(#REF!="",#REF!="",#REF!="",#REF!=""),IF(#REF!="","",VLOOKUP(#REF!,DKY_seznam!$A$4:$D$267,3)),IF(#REF!="","",VLOOKUP(#REF!,DKY_seznam!$A$4:$D$267,3))))</f>
        <v>#REF!</v>
      </c>
      <c r="G185" s="262">
        <v>29</v>
      </c>
    </row>
    <row r="186" spans="1:7" ht="12.75" customHeight="1">
      <c r="A186" s="109" t="s">
        <v>62</v>
      </c>
      <c r="B186" s="109" t="s">
        <v>33</v>
      </c>
      <c r="C186" s="110" t="e">
        <f>IF(AND(#REF!="",#REF!="",#REF!="",#REF!=""),"",IF(OR(#REF!="",#REF!="",#REF!="",#REF!=""),"",IF(#REF!="","",CONCATENATE(VLOOKUP(#REF!,DKY_seznam!$A$4:$D$267,1)," ",VLOOKUP(#REF!,DKY_seznam!$A$4:$D$267,2)))))</f>
        <v>#REF!</v>
      </c>
      <c r="D186" s="111" t="e">
        <f>IF(AND(#REF!="",#REF!="",#REF!="",#REF!=""),"",IF(OR(#REF!="",#REF!="",#REF!="",#REF!=""),"",IF(#REF!="","",VLOOKUP(#REF!,DKY_seznam!$A$4:$D$267,3))))</f>
        <v>#REF!</v>
      </c>
      <c r="E186" s="111" t="e">
        <f>IF(AND(#REF!="",#REF!="",#REF!="",#REF!=""),"",IF(OR(#REF!="",#REF!="",#REF!="",#REF!=""),"",IF(#REF!="","",CONCATENATE(VLOOKUP(#REF!,DKY_seznam!$A$4:$D$267,1)," ",VLOOKUP(#REF!,DKY_seznam!$A$4:$D$267,2)))))</f>
        <v>#REF!</v>
      </c>
      <c r="F186" s="111" t="e">
        <f>IF(AND(#REF!="",#REF!="",#REF!="",#REF!=""),"",IF(OR(#REF!="",#REF!="",#REF!="",#REF!=""),"",IF(#REF!="","",VLOOKUP(#REF!,DKY_seznam!$A$4:$D$267,3))))</f>
        <v>#REF!</v>
      </c>
      <c r="G186" s="262"/>
    </row>
    <row r="187" spans="1:7" ht="12.75" customHeight="1">
      <c r="A187" s="126" t="s">
        <v>63</v>
      </c>
      <c r="B187" s="112" t="s">
        <v>33</v>
      </c>
      <c r="C187" s="132" t="e">
        <f>IF(AND(#REF!="",#REF!="",#REF!="",#REF!=""),"",IF(OR(#REF!="",#REF!="",#REF!="",#REF!=""),IF(#REF!="","",CONCATENATE(VLOOKUP(#REF!,DKY_seznam!$A$4:$D$267,1)," ",VLOOKUP(#REF!,DKY_seznam!$A$4:$D$267,2))),IF(#REF!="","",CONCATENATE(VLOOKUP(#REF!,DKY_seznam!$A$4:$D$267,1)," ",VLOOKUP(#REF!,DKY_seznam!$A$4:$D$267,2)))))</f>
        <v>#REF!</v>
      </c>
      <c r="D187" s="127" t="e">
        <f>IF(AND(#REF!="",#REF!="",#REF!="",#REF!=""),"",IF(OR(#REF!="",#REF!="",#REF!="",#REF!=""),IF(#REF!="","",VLOOKUP(#REF!,DKY_seznam!$A$4:$D$267,3)),IF(#REF!="","",VLOOKUP(#REF!,DKY_seznam!$A$4:$D$267,3))))</f>
        <v>#REF!</v>
      </c>
      <c r="E187" s="127" t="e">
        <f>IF(AND(#REF!="",#REF!="",#REF!="",#REF!=""),"",IF(OR(#REF!="",#REF!="",#REF!="",#REF!=""),IF(#REF!="","",CONCATENATE(VLOOKUP(#REF!,DKY_seznam!$A$4:$D$267,1)," ",VLOOKUP(#REF!,DKY_seznam!$A$4:$D$267,2))),IF(#REF!="","",CONCATENATE(VLOOKUP(#REF!,DKY_seznam!$A$4:$D$267,1)," ",VLOOKUP(#REF!,DKY_seznam!$A$4:$D$267,2)))))</f>
        <v>#REF!</v>
      </c>
      <c r="F187" s="127" t="e">
        <f>IF(AND(#REF!="",#REF!="",#REF!="",#REF!=""),"",IF(OR(#REF!="",#REF!="",#REF!="",#REF!=""),IF(#REF!="","",VLOOKUP(#REF!,DKY_seznam!$A$4:$D$267,3)),IF(#REF!="","",VLOOKUP(#REF!,DKY_seznam!$A$4:$D$267,3))))</f>
        <v>#REF!</v>
      </c>
      <c r="G187" s="263">
        <v>30</v>
      </c>
    </row>
    <row r="188" spans="1:7" ht="12.75" customHeight="1">
      <c r="A188" s="126" t="s">
        <v>63</v>
      </c>
      <c r="B188" s="112" t="s">
        <v>33</v>
      </c>
      <c r="C188" s="132" t="e">
        <f>IF(AND(#REF!="",#REF!="",#REF!="",#REF!=""),"",IF(OR(#REF!="",#REF!="",#REF!="",#REF!=""),"",IF(#REF!="","",CONCATENATE(VLOOKUP(#REF!,DKY_seznam!$A$4:$D$267,1)," ",VLOOKUP(#REF!,DKY_seznam!$A$4:$D$267,2)))))</f>
        <v>#REF!</v>
      </c>
      <c r="D188" s="127" t="e">
        <f>IF(AND(#REF!="",#REF!="",#REF!="",#REF!=""),"",IF(OR(#REF!="",#REF!="",#REF!="",#REF!=""),"",IF(#REF!="","",VLOOKUP(#REF!,DKY_seznam!$A$4:$D$267,3))))</f>
        <v>#REF!</v>
      </c>
      <c r="E188" s="127" t="e">
        <f>IF(AND(#REF!="",#REF!="",#REF!="",#REF!=""),"",IF(OR(#REF!="",#REF!="",#REF!="",#REF!=""),"",IF(#REF!="","",CONCATENATE(VLOOKUP(#REF!,DKY_seznam!$A$4:$D$267,1)," ",VLOOKUP(#REF!,DKY_seznam!$A$4:$D$267,2)))))</f>
        <v>#REF!</v>
      </c>
      <c r="F188" s="127" t="e">
        <f>IF(AND(#REF!="",#REF!="",#REF!="",#REF!=""),"",IF(OR(#REF!="",#REF!="",#REF!="",#REF!=""),"",IF(#REF!="","",VLOOKUP(#REF!,DKY_seznam!$A$4:$D$267,3))))</f>
        <v>#REF!</v>
      </c>
      <c r="G188" s="263"/>
    </row>
    <row r="189" spans="1:7" ht="12.75" customHeight="1">
      <c r="A189" s="109" t="s">
        <v>64</v>
      </c>
      <c r="B189" s="109" t="s">
        <v>33</v>
      </c>
      <c r="C189" s="110" t="e">
        <f>IF(AND(#REF!="",#REF!="",#REF!="",#REF!=""),"",IF(OR(#REF!="",#REF!="",#REF!="",#REF!=""),IF(#REF!="","",CONCATENATE(VLOOKUP(#REF!,DKY_seznam!$A$4:$D$267,1)," ",VLOOKUP(#REF!,DKY_seznam!$A$4:$D$267,2))),IF(#REF!="","",CONCATENATE(VLOOKUP(#REF!,DKY_seznam!$A$4:$D$267,1)," ",VLOOKUP(#REF!,DKY_seznam!$A$4:$D$267,2)))))</f>
        <v>#REF!</v>
      </c>
      <c r="D189" s="111" t="e">
        <f>IF(AND(#REF!="",#REF!="",#REF!="",#REF!=""),"",IF(OR(#REF!="",#REF!="",#REF!="",#REF!=""),IF(#REF!="","",VLOOKUP(#REF!,DKY_seznam!$A$4:$D$267,3)),IF(#REF!="","",VLOOKUP(#REF!,DKY_seznam!$A$4:$D$267,3))))</f>
        <v>#REF!</v>
      </c>
      <c r="E189" s="111" t="e">
        <f>IF(AND(#REF!="",#REF!="",#REF!="",#REF!=""),"",IF(OR(#REF!="",#REF!="",#REF!="",#REF!=""),IF(#REF!="","",CONCATENATE(VLOOKUP(#REF!,DKY_seznam!$A$4:$D$267,1)," ",VLOOKUP(#REF!,DKY_seznam!$A$4:$D$267,2))),IF(#REF!="","",CONCATENATE(VLOOKUP(#REF!,DKY_seznam!$A$4:$D$267,1)," ",VLOOKUP(#REF!,DKY_seznam!$A$4:$D$267,2)))))</f>
        <v>#REF!</v>
      </c>
      <c r="F189" s="111" t="e">
        <f>IF(AND(#REF!="",#REF!="",#REF!="",#REF!=""),"",IF(OR(#REF!="",#REF!="",#REF!="",#REF!=""),IF(#REF!="","",VLOOKUP(#REF!,DKY_seznam!$A$4:$D$267,3)),IF(#REF!="","",VLOOKUP(#REF!,DKY_seznam!$A$4:$D$267,3))))</f>
        <v>#REF!</v>
      </c>
      <c r="G189" s="262">
        <v>31</v>
      </c>
    </row>
    <row r="190" spans="1:7" ht="12.75" customHeight="1">
      <c r="A190" s="109" t="s">
        <v>64</v>
      </c>
      <c r="B190" s="109" t="s">
        <v>33</v>
      </c>
      <c r="C190" s="110" t="e">
        <f>IF(AND(#REF!="",#REF!="",#REF!="",#REF!=""),"",IF(OR(#REF!="",#REF!="",#REF!="",#REF!=""),"",IF(#REF!="","",CONCATENATE(VLOOKUP(#REF!,DKY_seznam!$A$4:$D$267,1)," ",VLOOKUP(#REF!,DKY_seznam!$A$4:$D$267,2)))))</f>
        <v>#REF!</v>
      </c>
      <c r="D190" s="111" t="e">
        <f>IF(AND(#REF!="",#REF!="",#REF!="",#REF!=""),"",IF(OR(#REF!="",#REF!="",#REF!="",#REF!=""),"",IF(#REF!="","",VLOOKUP(#REF!,DKY_seznam!$A$4:$D$267,3))))</f>
        <v>#REF!</v>
      </c>
      <c r="E190" s="111" t="e">
        <f>IF(AND(#REF!="",#REF!="",#REF!="",#REF!=""),"",IF(OR(#REF!="",#REF!="",#REF!="",#REF!=""),"",IF(#REF!="","",CONCATENATE(VLOOKUP(#REF!,DKY_seznam!$A$4:$D$267,1)," ",VLOOKUP(#REF!,DKY_seznam!$A$4:$D$267,2)))))</f>
        <v>#REF!</v>
      </c>
      <c r="F190" s="111" t="e">
        <f>IF(AND(#REF!="",#REF!="",#REF!="",#REF!=""),"",IF(OR(#REF!="",#REF!="",#REF!="",#REF!=""),"",IF(#REF!="","",VLOOKUP(#REF!,DKY_seznam!$A$4:$D$267,3))))</f>
        <v>#REF!</v>
      </c>
      <c r="G190" s="262"/>
    </row>
    <row r="191" spans="1:7" ht="12.75" customHeight="1">
      <c r="A191" s="133" t="s">
        <v>65</v>
      </c>
      <c r="B191" s="134" t="s">
        <v>33</v>
      </c>
      <c r="C191" s="135" t="e">
        <f>IF(AND(#REF!="",#REF!="",#REF!="",#REF!=""),"",IF(OR(#REF!="",#REF!="",#REF!="",#REF!=""),IF(#REF!="","",CONCATENATE(VLOOKUP(#REF!,DKY_seznam!$A$4:$D$267,1)," ",VLOOKUP(#REF!,DKY_seznam!$A$4:$D$267,2))),IF(#REF!="","",CONCATENATE(VLOOKUP(#REF!,DKY_seznam!$A$4:$D$267,1)," ",VLOOKUP(#REF!,DKY_seznam!$A$4:$D$267,2)))))</f>
        <v>#REF!</v>
      </c>
      <c r="D191" s="136" t="e">
        <f>IF(AND(#REF!="",#REF!="",#REF!="",#REF!=""),"",IF(OR(#REF!="",#REF!="",#REF!="",#REF!=""),IF(#REF!="","",VLOOKUP(#REF!,DKY_seznam!$A$4:$D$267,3)),IF(#REF!="","",VLOOKUP(#REF!,DKY_seznam!$A$4:$D$267,3))))</f>
        <v>#REF!</v>
      </c>
      <c r="E191" s="136" t="e">
        <f>IF(AND(#REF!="",#REF!="",#REF!="",#REF!=""),"",IF(OR(#REF!="",#REF!="",#REF!="",#REF!=""),IF(#REF!="","",CONCATENATE(VLOOKUP(#REF!,DKY_seznam!$A$4:$D$267,1)," ",VLOOKUP(#REF!,DKY_seznam!$A$4:$D$267,2))),IF(#REF!="","",CONCATENATE(VLOOKUP(#REF!,DKY_seznam!$A$4:$D$267,1)," ",VLOOKUP(#REF!,DKY_seznam!$A$4:$D$267,2)))))</f>
        <v>#REF!</v>
      </c>
      <c r="F191" s="136" t="e">
        <f>IF(AND(#REF!="",#REF!="",#REF!="",#REF!=""),"",IF(OR(#REF!="",#REF!="",#REF!="",#REF!=""),IF(#REF!="","",VLOOKUP(#REF!,DKY_seznam!$A$4:$D$267,3)),IF(#REF!="","",VLOOKUP(#REF!,DKY_seznam!$A$4:$D$267,3))))</f>
        <v>#REF!</v>
      </c>
      <c r="G191" s="264">
        <v>32</v>
      </c>
    </row>
    <row r="192" spans="1:7" ht="12.75" customHeight="1" thickBot="1">
      <c r="A192" s="137" t="s">
        <v>65</v>
      </c>
      <c r="B192" s="138" t="s">
        <v>33</v>
      </c>
      <c r="C192" s="139" t="e">
        <f>IF(AND(#REF!="",#REF!="",#REF!="",#REF!=""),"",IF(OR(#REF!="",#REF!="",#REF!="",#REF!=""),"",IF(#REF!="","",CONCATENATE(VLOOKUP(#REF!,DKY_seznam!$A$4:$D$267,1)," ",VLOOKUP(#REF!,DKY_seznam!$A$4:$D$267,2)))))</f>
        <v>#REF!</v>
      </c>
      <c r="D192" s="140" t="e">
        <f>IF(AND(#REF!="",#REF!="",#REF!="",#REF!=""),"",IF(OR(#REF!="",#REF!="",#REF!="",#REF!=""),"",IF(#REF!="","",VLOOKUP(#REF!,DKY_seznam!$A$4:$D$267,3))))</f>
        <v>#REF!</v>
      </c>
      <c r="E192" s="140" t="e">
        <f>IF(AND(#REF!="",#REF!="",#REF!="",#REF!=""),"",IF(OR(#REF!="",#REF!="",#REF!="",#REF!=""),"",IF(#REF!="","",CONCATENATE(VLOOKUP(#REF!,DKY_seznam!$A$4:$D$267,1)," ",VLOOKUP(#REF!,DKY_seznam!$A$4:$D$267,2)))))</f>
        <v>#REF!</v>
      </c>
      <c r="F192" s="140" t="e">
        <f>IF(AND(#REF!="",#REF!="",#REF!="",#REF!=""),"",IF(OR(#REF!="",#REF!="",#REF!="",#REF!=""),"",IF(#REF!="","",VLOOKUP(#REF!,DKY_seznam!$A$4:$D$267,3))))</f>
        <v>#REF!</v>
      </c>
      <c r="G192" s="265"/>
    </row>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sheetData>
  <sheetProtection password="CC0B" sheet="1" formatCells="0" formatColumns="0" formatRows="0" insertColumns="0" insertRows="0" deleteColumns="0" deleteRows="0" sort="0" autoFilter="0"/>
  <mergeCells count="96">
    <mergeCell ref="G47:G48"/>
    <mergeCell ref="G45:G46"/>
    <mergeCell ref="G169:G170"/>
    <mergeCell ref="G171:G172"/>
    <mergeCell ref="G73:G74"/>
    <mergeCell ref="G75:G76"/>
    <mergeCell ref="G77:G78"/>
    <mergeCell ref="G79:G80"/>
    <mergeCell ref="G165:G166"/>
    <mergeCell ref="G167:G168"/>
    <mergeCell ref="G105:G106"/>
    <mergeCell ref="G107:G108"/>
    <mergeCell ref="G109:G110"/>
    <mergeCell ref="G111:G112"/>
    <mergeCell ref="G161:G162"/>
    <mergeCell ref="G163:G164"/>
    <mergeCell ref="G149:G150"/>
    <mergeCell ref="G151:G152"/>
    <mergeCell ref="G153:G154"/>
    <mergeCell ref="G155:G156"/>
    <mergeCell ref="G157:G158"/>
    <mergeCell ref="G159:G160"/>
    <mergeCell ref="G137:G138"/>
    <mergeCell ref="G139:G140"/>
    <mergeCell ref="G141:G142"/>
    <mergeCell ref="G143:G144"/>
    <mergeCell ref="G145:G146"/>
    <mergeCell ref="G147:G148"/>
    <mergeCell ref="G1:G2"/>
    <mergeCell ref="G65:G66"/>
    <mergeCell ref="G63:G64"/>
    <mergeCell ref="G61:G62"/>
    <mergeCell ref="G59:G60"/>
    <mergeCell ref="G57:G58"/>
    <mergeCell ref="G55:G56"/>
    <mergeCell ref="G53:G54"/>
    <mergeCell ref="G51:G52"/>
    <mergeCell ref="G49:G50"/>
    <mergeCell ref="G43:G44"/>
    <mergeCell ref="G41:G42"/>
    <mergeCell ref="G39:G40"/>
    <mergeCell ref="G37:G38"/>
    <mergeCell ref="G35:G36"/>
    <mergeCell ref="G33:G34"/>
    <mergeCell ref="G11:G12"/>
    <mergeCell ref="G9:G10"/>
    <mergeCell ref="G31:G32"/>
    <mergeCell ref="G29:G30"/>
    <mergeCell ref="G27:G28"/>
    <mergeCell ref="G25:G26"/>
    <mergeCell ref="G23:G24"/>
    <mergeCell ref="G21:G22"/>
    <mergeCell ref="G7:G8"/>
    <mergeCell ref="G5:G6"/>
    <mergeCell ref="G3:G4"/>
    <mergeCell ref="G67:G68"/>
    <mergeCell ref="G69:G70"/>
    <mergeCell ref="G71:G72"/>
    <mergeCell ref="G19:G20"/>
    <mergeCell ref="G17:G18"/>
    <mergeCell ref="G15:G16"/>
    <mergeCell ref="G13:G14"/>
    <mergeCell ref="G81:G82"/>
    <mergeCell ref="G83:G84"/>
    <mergeCell ref="G85:G86"/>
    <mergeCell ref="G87:G88"/>
    <mergeCell ref="G89:G90"/>
    <mergeCell ref="G91:G92"/>
    <mergeCell ref="G93:G94"/>
    <mergeCell ref="G95:G96"/>
    <mergeCell ref="G97:G98"/>
    <mergeCell ref="G99:G100"/>
    <mergeCell ref="G101:G102"/>
    <mergeCell ref="G103:G104"/>
    <mergeCell ref="G113:G114"/>
    <mergeCell ref="G115:G116"/>
    <mergeCell ref="G117:G118"/>
    <mergeCell ref="G119:G120"/>
    <mergeCell ref="G121:G122"/>
    <mergeCell ref="G123:G124"/>
    <mergeCell ref="G125:G126"/>
    <mergeCell ref="G127:G128"/>
    <mergeCell ref="G129:G130"/>
    <mergeCell ref="G131:G132"/>
    <mergeCell ref="G133:G134"/>
    <mergeCell ref="G135:G136"/>
    <mergeCell ref="G185:G186"/>
    <mergeCell ref="G187:G188"/>
    <mergeCell ref="G189:G190"/>
    <mergeCell ref="G191:G192"/>
    <mergeCell ref="G173:G174"/>
    <mergeCell ref="G175:G176"/>
    <mergeCell ref="G177:G178"/>
    <mergeCell ref="G179:G180"/>
    <mergeCell ref="G181:G182"/>
    <mergeCell ref="G183:G184"/>
  </mergeCells>
  <printOptions/>
  <pageMargins left="0.7" right="0.7" top="0.787401575" bottom="0.787401575" header="0.3" footer="0.3"/>
  <pageSetup orientation="portrait" paperSize="9" r:id="rId1"/>
</worksheet>
</file>

<file path=xl/worksheets/sheet9.xml><?xml version="1.0" encoding="utf-8"?>
<worksheet xmlns="http://schemas.openxmlformats.org/spreadsheetml/2006/main" xmlns:r="http://schemas.openxmlformats.org/officeDocument/2006/relationships">
  <sheetPr codeName="List6"/>
  <dimension ref="A1:E80"/>
  <sheetViews>
    <sheetView zoomScalePageLayoutView="0" workbookViewId="0" topLeftCell="A1">
      <selection activeCell="B2" sqref="B2"/>
    </sheetView>
  </sheetViews>
  <sheetFormatPr defaultColWidth="9.00390625" defaultRowHeight="12.75"/>
  <cols>
    <col min="1" max="1" width="6.875" style="0" customWidth="1"/>
    <col min="2" max="2" width="20.25390625" style="0" customWidth="1"/>
    <col min="3" max="3" width="18.00390625" style="0" customWidth="1"/>
    <col min="4" max="4" width="22.625" style="0" customWidth="1"/>
    <col min="5" max="5" width="15.00390625" style="0" customWidth="1"/>
  </cols>
  <sheetData>
    <row r="1" spans="1:5" ht="12.75">
      <c r="A1" s="112" t="e">
        <f>#REF!</f>
        <v>#REF!</v>
      </c>
      <c r="B1" s="108" t="e">
        <f>IF(#REF!="","",CONCATENATE(VLOOKUP(#REF!,DKY_seznam!$A$4:$D$267,1)," ",VLOOKUP(#REF!,DKY_seznam!$A$4:$D$267,2)))</f>
        <v>#REF!</v>
      </c>
      <c r="C1" s="108" t="e">
        <f>IF(#REF!="","",CONCATENATE(VLOOKUP(#REF!,DKY_seznam!$A$4:$D$267,3)))</f>
        <v>#REF!</v>
      </c>
      <c r="D1" s="108" t="e">
        <f>IF(#REF!="","",CONCATENATE(VLOOKUP(#REF!,DKY_seznam!$A$4:$D$267,1)," ",VLOOKUP(#REF!,DKY_seznam!$A$4:$D$267,2)))</f>
        <v>#REF!</v>
      </c>
      <c r="E1" s="108" t="e">
        <f>IF(#REF!="","",CONCATENATE(VLOOKUP(#REF!,DKY_seznam!$A$4:$D$267,3)))</f>
        <v>#REF!</v>
      </c>
    </row>
    <row r="2" spans="1:5" ht="12.75">
      <c r="A2" s="112" t="e">
        <f>#REF!</f>
        <v>#REF!</v>
      </c>
      <c r="B2" s="108" t="e">
        <f>IF(#REF!="","",CONCATENATE(VLOOKUP(#REF!,DKY_seznam!$A$4:$D$267,1)," ",VLOOKUP(#REF!,DKY_seznam!$A$4:$D$267,2)))</f>
        <v>#REF!</v>
      </c>
      <c r="C2" s="108" t="e">
        <f>IF(#REF!="","",CONCATENATE(VLOOKUP(#REF!,DKY_seznam!$A$4:$D$267,3)))</f>
        <v>#REF!</v>
      </c>
      <c r="D2" s="108" t="e">
        <f>IF(#REF!="","",CONCATENATE(VLOOKUP(#REF!,DKY_seznam!$A$4:$D$267,1)," ",VLOOKUP(#REF!,DKY_seznam!$A$4:$D$267,2)))</f>
        <v>#REF!</v>
      </c>
      <c r="E2" s="108" t="e">
        <f>IF(#REF!="","",CONCATENATE(VLOOKUP(#REF!,DKY_seznam!$A$4:$D$267,3)))</f>
        <v>#REF!</v>
      </c>
    </row>
    <row r="3" spans="1:5" ht="12.75">
      <c r="A3" s="112" t="e">
        <f>#REF!</f>
        <v>#REF!</v>
      </c>
      <c r="B3" s="108" t="e">
        <f>IF(#REF!="","",CONCATENATE(VLOOKUP(#REF!,DKY_seznam!$A$4:$D$267,1)," ",VLOOKUP(#REF!,DKY_seznam!$A$4:$D$267,2)))</f>
        <v>#REF!</v>
      </c>
      <c r="C3" s="108" t="e">
        <f>IF(#REF!="","",CONCATENATE(VLOOKUP(#REF!,DKY_seznam!$A$4:$D$267,3)))</f>
        <v>#REF!</v>
      </c>
      <c r="D3" s="108" t="e">
        <f>IF(#REF!="","",CONCATENATE(VLOOKUP(#REF!,DKY_seznam!$A$4:$D$267,1)," ",VLOOKUP(#REF!,DKY_seznam!$A$4:$D$267,2)))</f>
        <v>#REF!</v>
      </c>
      <c r="E3" s="108" t="e">
        <f>IF(#REF!="","",CONCATENATE(VLOOKUP(#REF!,DKY_seznam!$A$4:$D$267,3)))</f>
        <v>#REF!</v>
      </c>
    </row>
    <row r="4" spans="1:5" ht="12.75">
      <c r="A4" s="112" t="e">
        <f>#REF!</f>
        <v>#REF!</v>
      </c>
      <c r="B4" s="108" t="e">
        <f>IF(#REF!="","",CONCATENATE(VLOOKUP(#REF!,DKY_seznam!$A$4:$D$267,1)," ",VLOOKUP(#REF!,DKY_seznam!$A$4:$D$267,2)))</f>
        <v>#REF!</v>
      </c>
      <c r="C4" s="108" t="e">
        <f>IF(#REF!="","",CONCATENATE(VLOOKUP(#REF!,DKY_seznam!$A$4:$D$267,3)))</f>
        <v>#REF!</v>
      </c>
      <c r="D4" s="108" t="e">
        <f>IF(#REF!="","",CONCATENATE(VLOOKUP(#REF!,DKY_seznam!$A$4:$D$267,1)," ",VLOOKUP(#REF!,DKY_seznam!$A$4:$D$267,2)))</f>
        <v>#REF!</v>
      </c>
      <c r="E4" s="108" t="e">
        <f>IF(#REF!="","",CONCATENATE(VLOOKUP(#REF!,DKY_seznam!$A$4:$D$267,3)))</f>
        <v>#REF!</v>
      </c>
    </row>
    <row r="5" spans="1:5" ht="12.75">
      <c r="A5" s="112" t="e">
        <f>#REF!</f>
        <v>#REF!</v>
      </c>
      <c r="B5" s="108" t="e">
        <f>IF(#REF!="","",CONCATENATE(VLOOKUP(#REF!,DKY_seznam!$A$4:$D$267,1)," ",VLOOKUP(#REF!,DKY_seznam!$A$4:$D$267,2)))</f>
        <v>#REF!</v>
      </c>
      <c r="C5" s="108" t="e">
        <f>IF(#REF!="","",CONCATENATE(VLOOKUP(#REF!,DKY_seznam!$A$4:$D$267,3)))</f>
        <v>#REF!</v>
      </c>
      <c r="D5" s="108" t="e">
        <f>IF(#REF!="","",CONCATENATE(VLOOKUP(#REF!,DKY_seznam!$A$4:$D$267,1)," ",VLOOKUP(#REF!,DKY_seznam!$A$4:$D$267,2)))</f>
        <v>#REF!</v>
      </c>
      <c r="E5" s="108" t="e">
        <f>IF(#REF!="","",CONCATENATE(VLOOKUP(#REF!,DKY_seznam!$A$4:$D$267,3)))</f>
        <v>#REF!</v>
      </c>
    </row>
    <row r="6" spans="1:5" ht="12.75">
      <c r="A6" s="112" t="e">
        <f>#REF!</f>
        <v>#REF!</v>
      </c>
      <c r="B6" s="108" t="e">
        <f>IF(#REF!="","",CONCATENATE(VLOOKUP(#REF!,DKY_seznam!$A$4:$D$267,1)," ",VLOOKUP(#REF!,DKY_seznam!$A$4:$D$267,2)))</f>
        <v>#REF!</v>
      </c>
      <c r="C6" s="108" t="e">
        <f>IF(#REF!="","",CONCATENATE(VLOOKUP(#REF!,DKY_seznam!$A$4:$D$267,3)))</f>
        <v>#REF!</v>
      </c>
      <c r="D6" s="108" t="e">
        <f>IF(#REF!="","",CONCATENATE(VLOOKUP(#REF!,DKY_seznam!$A$4:$D$267,1)," ",VLOOKUP(#REF!,DKY_seznam!$A$4:$D$267,2)))</f>
        <v>#REF!</v>
      </c>
      <c r="E6" s="108" t="e">
        <f>IF(#REF!="","",CONCATENATE(VLOOKUP(#REF!,DKY_seznam!$A$4:$D$267,3)))</f>
        <v>#REF!</v>
      </c>
    </row>
    <row r="7" spans="1:5" ht="12.75">
      <c r="A7" s="112" t="e">
        <f>#REF!</f>
        <v>#REF!</v>
      </c>
      <c r="B7" s="108" t="e">
        <f>IF(#REF!="","",CONCATENATE(VLOOKUP(#REF!,DKY_seznam!$A$4:$D$267,1)," ",VLOOKUP(#REF!,DKY_seznam!$A$4:$D$267,2)))</f>
        <v>#REF!</v>
      </c>
      <c r="C7" s="108" t="e">
        <f>IF(#REF!="","",CONCATENATE(VLOOKUP(#REF!,DKY_seznam!$A$4:$D$267,3)))</f>
        <v>#REF!</v>
      </c>
      <c r="D7" s="108" t="e">
        <f>IF(#REF!="","",CONCATENATE(VLOOKUP(#REF!,DKY_seznam!$A$4:$D$267,1)," ",VLOOKUP(#REF!,DKY_seznam!$A$4:$D$267,2)))</f>
        <v>#REF!</v>
      </c>
      <c r="E7" s="108" t="e">
        <f>IF(#REF!="","",CONCATENATE(VLOOKUP(#REF!,DKY_seznam!$A$4:$D$267,3)))</f>
        <v>#REF!</v>
      </c>
    </row>
    <row r="8" spans="1:5" ht="12.75">
      <c r="A8" s="112" t="e">
        <f>#REF!</f>
        <v>#REF!</v>
      </c>
      <c r="B8" s="108" t="e">
        <f>IF(#REF!="","",CONCATENATE(VLOOKUP(#REF!,DKY_seznam!$A$4:$D$267,1)," ",VLOOKUP(#REF!,DKY_seznam!$A$4:$D$267,2)))</f>
        <v>#REF!</v>
      </c>
      <c r="C8" s="108" t="e">
        <f>IF(#REF!="","",CONCATENATE(VLOOKUP(#REF!,DKY_seznam!$A$4:$D$267,3)))</f>
        <v>#REF!</v>
      </c>
      <c r="D8" s="108" t="e">
        <f>IF(#REF!="","",CONCATENATE(VLOOKUP(#REF!,DKY_seznam!$A$4:$D$267,1)," ",VLOOKUP(#REF!,DKY_seznam!$A$4:$D$267,2)))</f>
        <v>#REF!</v>
      </c>
      <c r="E8" s="108" t="e">
        <f>IF(#REF!="","",CONCATENATE(VLOOKUP(#REF!,DKY_seznam!$A$4:$D$267,3)))</f>
        <v>#REF!</v>
      </c>
    </row>
    <row r="9" spans="1:5" ht="12.75">
      <c r="A9" s="112" t="e">
        <f>#REF!</f>
        <v>#REF!</v>
      </c>
      <c r="B9" s="108" t="e">
        <f>IF(#REF!="","",CONCATENATE(VLOOKUP(#REF!,DKY_seznam!$A$4:$D$267,1)," ",VLOOKUP(#REF!,DKY_seznam!$A$4:$D$267,2)))</f>
        <v>#REF!</v>
      </c>
      <c r="C9" s="108" t="e">
        <f>IF(#REF!="","",CONCATENATE(VLOOKUP(#REF!,DKY_seznam!$A$4:$D$267,3)))</f>
        <v>#REF!</v>
      </c>
      <c r="D9" s="108" t="e">
        <f>IF(#REF!="","",CONCATENATE(VLOOKUP(#REF!,DKY_seznam!$A$4:$D$267,1)," ",VLOOKUP(#REF!,DKY_seznam!$A$4:$D$267,2)))</f>
        <v>#REF!</v>
      </c>
      <c r="E9" s="108" t="e">
        <f>IF(#REF!="","",CONCATENATE(VLOOKUP(#REF!,DKY_seznam!$A$4:$D$267,3)))</f>
        <v>#REF!</v>
      </c>
    </row>
    <row r="10" spans="1:5" ht="12.75">
      <c r="A10" s="112" t="e">
        <f>#REF!</f>
        <v>#REF!</v>
      </c>
      <c r="B10" s="108" t="e">
        <f>IF(#REF!="","",CONCATENATE(VLOOKUP(#REF!,DKY_seznam!$A$4:$D$267,1)," ",VLOOKUP(#REF!,DKY_seznam!$A$4:$D$267,2)))</f>
        <v>#REF!</v>
      </c>
      <c r="C10" s="108" t="e">
        <f>IF(#REF!="","",CONCATENATE(VLOOKUP(#REF!,DKY_seznam!$A$4:$D$267,3)))</f>
        <v>#REF!</v>
      </c>
      <c r="D10" s="108" t="e">
        <f>IF(#REF!="","",CONCATENATE(VLOOKUP(#REF!,DKY_seznam!$A$4:$D$267,1)," ",VLOOKUP(#REF!,DKY_seznam!$A$4:$D$267,2)))</f>
        <v>#REF!</v>
      </c>
      <c r="E10" s="108" t="e">
        <f>IF(#REF!="","",CONCATENATE(VLOOKUP(#REF!,DKY_seznam!$A$4:$D$267,3)))</f>
        <v>#REF!</v>
      </c>
    </row>
    <row r="11" spans="1:5" ht="12.75">
      <c r="A11" s="112" t="e">
        <f>#REF!</f>
        <v>#REF!</v>
      </c>
      <c r="B11" s="108" t="e">
        <f>IF(#REF!="","",CONCATENATE(VLOOKUP(#REF!,DKY_seznam!$A$4:$D$267,1)," ",VLOOKUP(#REF!,DKY_seznam!$A$4:$D$267,2)))</f>
        <v>#REF!</v>
      </c>
      <c r="C11" s="108" t="e">
        <f>IF(#REF!="","",CONCATENATE(VLOOKUP(#REF!,DKY_seznam!$A$4:$D$267,3)))</f>
        <v>#REF!</v>
      </c>
      <c r="D11" s="108" t="e">
        <f>IF(#REF!="","",CONCATENATE(VLOOKUP(#REF!,DKY_seznam!$A$4:$D$267,1)," ",VLOOKUP(#REF!,DKY_seznam!$A$4:$D$267,2)))</f>
        <v>#REF!</v>
      </c>
      <c r="E11" s="108" t="e">
        <f>IF(#REF!="","",CONCATENATE(VLOOKUP(#REF!,DKY_seznam!$A$4:$D$267,3)))</f>
        <v>#REF!</v>
      </c>
    </row>
    <row r="12" spans="1:5" ht="12.75">
      <c r="A12" s="112" t="e">
        <f>#REF!</f>
        <v>#REF!</v>
      </c>
      <c r="B12" s="108" t="e">
        <f>IF(#REF!="","",CONCATENATE(VLOOKUP(#REF!,DKY_seznam!$A$4:$D$267,1)," ",VLOOKUP(#REF!,DKY_seznam!$A$4:$D$267,2)))</f>
        <v>#REF!</v>
      </c>
      <c r="C12" s="108" t="e">
        <f>IF(#REF!="","",CONCATENATE(VLOOKUP(#REF!,DKY_seznam!$A$4:$D$267,3)))</f>
        <v>#REF!</v>
      </c>
      <c r="D12" s="108" t="e">
        <f>IF(#REF!="","",CONCATENATE(VLOOKUP(#REF!,DKY_seznam!$A$4:$D$267,1)," ",VLOOKUP(#REF!,DKY_seznam!$A$4:$D$267,2)))</f>
        <v>#REF!</v>
      </c>
      <c r="E12" s="108" t="e">
        <f>IF(#REF!="","",CONCATENATE(VLOOKUP(#REF!,DKY_seznam!$A$4:$D$267,3)))</f>
        <v>#REF!</v>
      </c>
    </row>
    <row r="13" spans="1:5" ht="12.75">
      <c r="A13" s="112" t="e">
        <f>#REF!</f>
        <v>#REF!</v>
      </c>
      <c r="B13" s="108" t="e">
        <f>IF(#REF!="","",CONCATENATE(VLOOKUP(#REF!,DKY_seznam!$A$4:$D$267,1)," ",VLOOKUP(#REF!,DKY_seznam!$A$4:$D$267,2)))</f>
        <v>#REF!</v>
      </c>
      <c r="C13" s="108" t="e">
        <f>IF(#REF!="","",CONCATENATE(VLOOKUP(#REF!,DKY_seznam!$A$4:$D$267,3)))</f>
        <v>#REF!</v>
      </c>
      <c r="D13" s="108" t="e">
        <f>IF(#REF!="","",CONCATENATE(VLOOKUP(#REF!,DKY_seznam!$A$4:$D$267,1)," ",VLOOKUP(#REF!,DKY_seznam!$A$4:$D$267,2)))</f>
        <v>#REF!</v>
      </c>
      <c r="E13" s="108" t="e">
        <f>IF(#REF!="","",CONCATENATE(VLOOKUP(#REF!,DKY_seznam!$A$4:$D$267,3)))</f>
        <v>#REF!</v>
      </c>
    </row>
    <row r="14" spans="1:5" ht="12.75">
      <c r="A14" s="112" t="e">
        <f>#REF!</f>
        <v>#REF!</v>
      </c>
      <c r="B14" s="108" t="e">
        <f>IF(#REF!="","",CONCATENATE(VLOOKUP(#REF!,DKY_seznam!$A$4:$D$267,1)," ",VLOOKUP(#REF!,DKY_seznam!$A$4:$D$267,2)))</f>
        <v>#REF!</v>
      </c>
      <c r="C14" s="108" t="e">
        <f>IF(#REF!="","",CONCATENATE(VLOOKUP(#REF!,DKY_seznam!$A$4:$D$267,3)))</f>
        <v>#REF!</v>
      </c>
      <c r="D14" s="108" t="e">
        <f>IF(#REF!="","",CONCATENATE(VLOOKUP(#REF!,DKY_seznam!$A$4:$D$267,1)," ",VLOOKUP(#REF!,DKY_seznam!$A$4:$D$267,2)))</f>
        <v>#REF!</v>
      </c>
      <c r="E14" s="108" t="e">
        <f>IF(#REF!="","",CONCATENATE(VLOOKUP(#REF!,DKY_seznam!$A$4:$D$267,3)))</f>
        <v>#REF!</v>
      </c>
    </row>
    <row r="15" spans="1:5" ht="12.75">
      <c r="A15" s="112" t="e">
        <f>#REF!</f>
        <v>#REF!</v>
      </c>
      <c r="B15" s="108" t="e">
        <f>IF(#REF!="","",CONCATENATE(VLOOKUP(#REF!,DKY_seznam!$A$4:$D$267,1)," ",VLOOKUP(#REF!,DKY_seznam!$A$4:$D$267,2)))</f>
        <v>#REF!</v>
      </c>
      <c r="C15" s="108" t="e">
        <f>IF(#REF!="","",CONCATENATE(VLOOKUP(#REF!,DKY_seznam!$A$4:$D$267,3)))</f>
        <v>#REF!</v>
      </c>
      <c r="D15" s="108" t="e">
        <f>IF(#REF!="","",CONCATENATE(VLOOKUP(#REF!,DKY_seznam!$A$4:$D$267,1)," ",VLOOKUP(#REF!,DKY_seznam!$A$4:$D$267,2)))</f>
        <v>#REF!</v>
      </c>
      <c r="E15" s="108" t="e">
        <f>IF(#REF!="","",CONCATENATE(VLOOKUP(#REF!,DKY_seznam!$A$4:$D$267,3)))</f>
        <v>#REF!</v>
      </c>
    </row>
    <row r="16" spans="1:5" ht="12.75">
      <c r="A16" s="112" t="e">
        <f>#REF!</f>
        <v>#REF!</v>
      </c>
      <c r="B16" s="108" t="e">
        <f>IF(#REF!="","",CONCATENATE(VLOOKUP(#REF!,DKY_seznam!$A$4:$D$267,1)," ",VLOOKUP(#REF!,DKY_seznam!$A$4:$D$267,2)))</f>
        <v>#REF!</v>
      </c>
      <c r="C16" s="108" t="e">
        <f>IF(#REF!="","",CONCATENATE(VLOOKUP(#REF!,DKY_seznam!$A$4:$D$267,3)))</f>
        <v>#REF!</v>
      </c>
      <c r="D16" s="108" t="e">
        <f>IF(#REF!="","",CONCATENATE(VLOOKUP(#REF!,DKY_seznam!$A$4:$D$267,1)," ",VLOOKUP(#REF!,DKY_seznam!$A$4:$D$267,2)))</f>
        <v>#REF!</v>
      </c>
      <c r="E16" s="108" t="e">
        <f>IF(#REF!="","",CONCATENATE(VLOOKUP(#REF!,DKY_seznam!$A$4:$D$267,3)))</f>
        <v>#REF!</v>
      </c>
    </row>
    <row r="17" spans="1:5" ht="12.75">
      <c r="A17" s="112" t="e">
        <f>#REF!</f>
        <v>#REF!</v>
      </c>
      <c r="B17" s="108" t="e">
        <f>IF(#REF!="","",CONCATENATE(VLOOKUP(#REF!,DKY_seznam!$A$4:$D$267,1)," ",VLOOKUP(#REF!,DKY_seznam!$A$4:$D$267,2)))</f>
        <v>#REF!</v>
      </c>
      <c r="C17" s="108" t="e">
        <f>IF(#REF!="","",CONCATENATE(VLOOKUP(#REF!,DKY_seznam!$A$4:$D$267,3)))</f>
        <v>#REF!</v>
      </c>
      <c r="D17" s="108" t="e">
        <f>IF(#REF!="","",CONCATENATE(VLOOKUP(#REF!,DKY_seznam!$A$4:$D$267,1)," ",VLOOKUP(#REF!,DKY_seznam!$A$4:$D$267,2)))</f>
        <v>#REF!</v>
      </c>
      <c r="E17" s="108" t="e">
        <f>IF(#REF!="","",CONCATENATE(VLOOKUP(#REF!,DKY_seznam!$A$4:$D$267,3)))</f>
        <v>#REF!</v>
      </c>
    </row>
    <row r="18" spans="1:5" ht="12.75">
      <c r="A18" s="112" t="e">
        <f>#REF!</f>
        <v>#REF!</v>
      </c>
      <c r="B18" s="108" t="e">
        <f>IF(#REF!="","",CONCATENATE(VLOOKUP(#REF!,DKY_seznam!$A$4:$D$267,1)," ",VLOOKUP(#REF!,DKY_seznam!$A$4:$D$267,2)))</f>
        <v>#REF!</v>
      </c>
      <c r="C18" s="108" t="e">
        <f>IF(#REF!="","",CONCATENATE(VLOOKUP(#REF!,DKY_seznam!$A$4:$D$267,3)))</f>
        <v>#REF!</v>
      </c>
      <c r="D18" s="108" t="e">
        <f>IF(#REF!="","",CONCATENATE(VLOOKUP(#REF!,DKY_seznam!$A$4:$D$267,1)," ",VLOOKUP(#REF!,DKY_seznam!$A$4:$D$267,2)))</f>
        <v>#REF!</v>
      </c>
      <c r="E18" s="108" t="e">
        <f>IF(#REF!="","",CONCATENATE(VLOOKUP(#REF!,DKY_seznam!$A$4:$D$267,3)))</f>
        <v>#REF!</v>
      </c>
    </row>
    <row r="19" spans="1:5" ht="12.75">
      <c r="A19" s="112" t="e">
        <f>#REF!</f>
        <v>#REF!</v>
      </c>
      <c r="B19" s="108" t="e">
        <f>IF(#REF!="","",CONCATENATE(VLOOKUP(#REF!,DKY_seznam!$A$4:$D$267,1)," ",VLOOKUP(#REF!,DKY_seznam!$A$4:$D$267,2)))</f>
        <v>#REF!</v>
      </c>
      <c r="C19" s="108" t="e">
        <f>IF(#REF!="","",CONCATENATE(VLOOKUP(#REF!,DKY_seznam!$A$4:$D$267,3)))</f>
        <v>#REF!</v>
      </c>
      <c r="D19" s="108" t="e">
        <f>IF(#REF!="","",CONCATENATE(VLOOKUP(#REF!,DKY_seznam!$A$4:$D$267,1)," ",VLOOKUP(#REF!,DKY_seznam!$A$4:$D$267,2)))</f>
        <v>#REF!</v>
      </c>
      <c r="E19" s="108" t="e">
        <f>IF(#REF!="","",CONCATENATE(VLOOKUP(#REF!,DKY_seznam!$A$4:$D$267,3)))</f>
        <v>#REF!</v>
      </c>
    </row>
    <row r="20" spans="1:5" ht="12.75">
      <c r="A20" s="112" t="e">
        <f>#REF!</f>
        <v>#REF!</v>
      </c>
      <c r="B20" s="108" t="e">
        <f>IF(#REF!="","",CONCATENATE(VLOOKUP(#REF!,DKY_seznam!$A$4:$D$267,1)," ",VLOOKUP(#REF!,DKY_seznam!$A$4:$D$267,2)))</f>
        <v>#REF!</v>
      </c>
      <c r="C20" s="108" t="e">
        <f>IF(#REF!="","",CONCATENATE(VLOOKUP(#REF!,DKY_seznam!$A$4:$D$267,3)))</f>
        <v>#REF!</v>
      </c>
      <c r="D20" s="108" t="e">
        <f>IF(#REF!="","",CONCATENATE(VLOOKUP(#REF!,DKY_seznam!$A$4:$D$267,1)," ",VLOOKUP(#REF!,DKY_seznam!$A$4:$D$267,2)))</f>
        <v>#REF!</v>
      </c>
      <c r="E20" s="108" t="e">
        <f>IF(#REF!="","",CONCATENATE(VLOOKUP(#REF!,DKY_seznam!$A$4:$D$267,3)))</f>
        <v>#REF!</v>
      </c>
    </row>
    <row r="21" spans="1:5" ht="12.75">
      <c r="A21" s="112" t="e">
        <f>#REF!</f>
        <v>#REF!</v>
      </c>
      <c r="B21" s="108" t="e">
        <f>IF(#REF!="","",CONCATENATE(VLOOKUP(#REF!,DKY_seznam!$A$4:$D$267,1)," ",VLOOKUP(#REF!,DKY_seznam!$A$4:$D$267,2)))</f>
        <v>#REF!</v>
      </c>
      <c r="C21" s="108" t="e">
        <f>IF(#REF!="","",CONCATENATE(VLOOKUP(#REF!,DKY_seznam!$A$4:$D$267,3)))</f>
        <v>#REF!</v>
      </c>
      <c r="D21" s="108" t="e">
        <f>IF(#REF!="","",CONCATENATE(VLOOKUP(#REF!,DKY_seznam!$A$4:$D$267,1)," ",VLOOKUP(#REF!,DKY_seznam!$A$4:$D$267,2)))</f>
        <v>#REF!</v>
      </c>
      <c r="E21" s="108" t="e">
        <f>IF(#REF!="","",CONCATENATE(VLOOKUP(#REF!,DKY_seznam!$A$4:$D$267,3)))</f>
        <v>#REF!</v>
      </c>
    </row>
    <row r="22" spans="1:5" ht="12.75">
      <c r="A22" s="112" t="e">
        <f>#REF!</f>
        <v>#REF!</v>
      </c>
      <c r="B22" s="108" t="e">
        <f>IF(#REF!="","",CONCATENATE(VLOOKUP(#REF!,DKY_seznam!$A$4:$D$267,1)," ",VLOOKUP(#REF!,DKY_seznam!$A$4:$D$267,2)))</f>
        <v>#REF!</v>
      </c>
      <c r="C22" s="108" t="e">
        <f>IF(#REF!="","",CONCATENATE(VLOOKUP(#REF!,DKY_seznam!$A$4:$D$267,3)))</f>
        <v>#REF!</v>
      </c>
      <c r="D22" s="108" t="e">
        <f>IF(#REF!="","",CONCATENATE(VLOOKUP(#REF!,DKY_seznam!$A$4:$D$267,1)," ",VLOOKUP(#REF!,DKY_seznam!$A$4:$D$267,2)))</f>
        <v>#REF!</v>
      </c>
      <c r="E22" s="108" t="e">
        <f>IF(#REF!="","",CONCATENATE(VLOOKUP(#REF!,DKY_seznam!$A$4:$D$267,3)))</f>
        <v>#REF!</v>
      </c>
    </row>
    <row r="23" spans="1:5" ht="12.75">
      <c r="A23" s="112" t="e">
        <f>#REF!</f>
        <v>#REF!</v>
      </c>
      <c r="B23" s="108" t="e">
        <f>IF(#REF!="","",CONCATENATE(VLOOKUP(#REF!,DKY_seznam!$A$4:$D$267,1)," ",VLOOKUP(#REF!,DKY_seznam!$A$4:$D$267,2)))</f>
        <v>#REF!</v>
      </c>
      <c r="C23" s="108" t="e">
        <f>IF(#REF!="","",CONCATENATE(VLOOKUP(#REF!,DKY_seznam!$A$4:$D$267,3)))</f>
        <v>#REF!</v>
      </c>
      <c r="D23" s="108" t="e">
        <f>IF(#REF!="","",CONCATENATE(VLOOKUP(#REF!,DKY_seznam!$A$4:$D$267,1)," ",VLOOKUP(#REF!,DKY_seznam!$A$4:$D$267,2)))</f>
        <v>#REF!</v>
      </c>
      <c r="E23" s="108" t="e">
        <f>IF(#REF!="","",CONCATENATE(VLOOKUP(#REF!,DKY_seznam!$A$4:$D$267,3)))</f>
        <v>#REF!</v>
      </c>
    </row>
    <row r="24" spans="1:5" ht="12.75">
      <c r="A24" s="112" t="e">
        <f>#REF!</f>
        <v>#REF!</v>
      </c>
      <c r="B24" s="108" t="e">
        <f>IF(#REF!="","",CONCATENATE(VLOOKUP(#REF!,DKY_seznam!$A$4:$D$267,1)," ",VLOOKUP(#REF!,DKY_seznam!$A$4:$D$267,2)))</f>
        <v>#REF!</v>
      </c>
      <c r="C24" s="108" t="e">
        <f>IF(#REF!="","",CONCATENATE(VLOOKUP(#REF!,DKY_seznam!$A$4:$D$267,3)))</f>
        <v>#REF!</v>
      </c>
      <c r="D24" s="108" t="e">
        <f>IF(#REF!="","",CONCATENATE(VLOOKUP(#REF!,DKY_seznam!$A$4:$D$267,1)," ",VLOOKUP(#REF!,DKY_seznam!$A$4:$D$267,2)))</f>
        <v>#REF!</v>
      </c>
      <c r="E24" s="108" t="e">
        <f>IF(#REF!="","",CONCATENATE(VLOOKUP(#REF!,DKY_seznam!$A$4:$D$267,3)))</f>
        <v>#REF!</v>
      </c>
    </row>
    <row r="25" spans="1:5" ht="12.75">
      <c r="A25" s="112" t="e">
        <f>#REF!</f>
        <v>#REF!</v>
      </c>
      <c r="B25" s="108" t="e">
        <f>IF(#REF!="","",CONCATENATE(VLOOKUP(#REF!,DKY_seznam!$A$4:$D$267,1)," ",VLOOKUP(#REF!,DKY_seznam!$A$4:$D$267,2)))</f>
        <v>#REF!</v>
      </c>
      <c r="C25" s="108" t="e">
        <f>IF(#REF!="","",CONCATENATE(VLOOKUP(#REF!,DKY_seznam!$A$4:$D$267,3)))</f>
        <v>#REF!</v>
      </c>
      <c r="D25" s="108" t="e">
        <f>IF(#REF!="","",CONCATENATE(VLOOKUP(#REF!,DKY_seznam!$A$4:$D$267,1)," ",VLOOKUP(#REF!,DKY_seznam!$A$4:$D$267,2)))</f>
        <v>#REF!</v>
      </c>
      <c r="E25" s="108" t="e">
        <f>IF(#REF!="","",CONCATENATE(VLOOKUP(#REF!,DKY_seznam!$A$4:$D$267,3)))</f>
        <v>#REF!</v>
      </c>
    </row>
    <row r="26" spans="1:5" ht="12.75">
      <c r="A26" s="112" t="e">
        <f>#REF!</f>
        <v>#REF!</v>
      </c>
      <c r="B26" s="108" t="e">
        <f>IF(#REF!="","",CONCATENATE(VLOOKUP(#REF!,DKY_seznam!$A$4:$D$267,1)," ",VLOOKUP(#REF!,DKY_seznam!$A$4:$D$267,2)))</f>
        <v>#REF!</v>
      </c>
      <c r="C26" s="108" t="e">
        <f>IF(#REF!="","",CONCATENATE(VLOOKUP(#REF!,DKY_seznam!$A$4:$D$267,3)))</f>
        <v>#REF!</v>
      </c>
      <c r="D26" s="108" t="e">
        <f>IF(#REF!="","",CONCATENATE(VLOOKUP(#REF!,DKY_seznam!$A$4:$D$267,1)," ",VLOOKUP(#REF!,DKY_seznam!$A$4:$D$267,2)))</f>
        <v>#REF!</v>
      </c>
      <c r="E26" s="108" t="e">
        <f>IF(#REF!="","",CONCATENATE(VLOOKUP(#REF!,DKY_seznam!$A$4:$D$267,3)))</f>
        <v>#REF!</v>
      </c>
    </row>
    <row r="27" spans="1:5" ht="12.75">
      <c r="A27" s="112" t="e">
        <f>#REF!</f>
        <v>#REF!</v>
      </c>
      <c r="B27" s="108" t="e">
        <f>IF(#REF!="","",CONCATENATE(VLOOKUP(#REF!,DKY_seznam!$A$4:$D$267,1)," ",VLOOKUP(#REF!,DKY_seznam!$A$4:$D$267,2)))</f>
        <v>#REF!</v>
      </c>
      <c r="C27" s="108" t="e">
        <f>IF(#REF!="","",CONCATENATE(VLOOKUP(#REF!,DKY_seznam!$A$4:$D$267,3)))</f>
        <v>#REF!</v>
      </c>
      <c r="D27" s="108" t="e">
        <f>IF(#REF!="","",CONCATENATE(VLOOKUP(#REF!,DKY_seznam!$A$4:$D$267,1)," ",VLOOKUP(#REF!,DKY_seznam!$A$4:$D$267,2)))</f>
        <v>#REF!</v>
      </c>
      <c r="E27" s="108" t="e">
        <f>IF(#REF!="","",CONCATENATE(VLOOKUP(#REF!,DKY_seznam!$A$4:$D$267,3)))</f>
        <v>#REF!</v>
      </c>
    </row>
    <row r="28" spans="1:5" ht="12.75">
      <c r="A28" s="112" t="e">
        <f>#REF!</f>
        <v>#REF!</v>
      </c>
      <c r="B28" s="108" t="e">
        <f>IF(#REF!="","",CONCATENATE(VLOOKUP(#REF!,DKY_seznam!$A$4:$D$267,1)," ",VLOOKUP(#REF!,DKY_seznam!$A$4:$D$267,2)))</f>
        <v>#REF!</v>
      </c>
      <c r="C28" s="108" t="e">
        <f>IF(#REF!="","",CONCATENATE(VLOOKUP(#REF!,DKY_seznam!$A$4:$D$267,3)))</f>
        <v>#REF!</v>
      </c>
      <c r="D28" s="108" t="e">
        <f>IF(#REF!="","",CONCATENATE(VLOOKUP(#REF!,DKY_seznam!$A$4:$D$267,1)," ",VLOOKUP(#REF!,DKY_seznam!$A$4:$D$267,2)))</f>
        <v>#REF!</v>
      </c>
      <c r="E28" s="108" t="e">
        <f>IF(#REF!="","",CONCATENATE(VLOOKUP(#REF!,DKY_seznam!$A$4:$D$267,3)))</f>
        <v>#REF!</v>
      </c>
    </row>
    <row r="29" spans="1:5" ht="12.75">
      <c r="A29" s="112" t="e">
        <f>#REF!</f>
        <v>#REF!</v>
      </c>
      <c r="B29" s="108" t="e">
        <f>IF(#REF!="","",CONCATENATE(VLOOKUP(#REF!,DKY_seznam!$A$4:$D$267,1)," ",VLOOKUP(#REF!,DKY_seznam!$A$4:$D$267,2)))</f>
        <v>#REF!</v>
      </c>
      <c r="C29" s="108" t="e">
        <f>IF(#REF!="","",CONCATENATE(VLOOKUP(#REF!,DKY_seznam!$A$4:$D$267,3)))</f>
        <v>#REF!</v>
      </c>
      <c r="D29" s="108" t="e">
        <f>IF(#REF!="","",CONCATENATE(VLOOKUP(#REF!,DKY_seznam!$A$4:$D$267,1)," ",VLOOKUP(#REF!,DKY_seznam!$A$4:$D$267,2)))</f>
        <v>#REF!</v>
      </c>
      <c r="E29" s="108" t="e">
        <f>IF(#REF!="","",CONCATENATE(VLOOKUP(#REF!,DKY_seznam!$A$4:$D$267,3)))</f>
        <v>#REF!</v>
      </c>
    </row>
    <row r="30" spans="1:5" ht="12.75">
      <c r="A30" s="112" t="e">
        <f>#REF!</f>
        <v>#REF!</v>
      </c>
      <c r="B30" s="108" t="e">
        <f>IF(#REF!="","",CONCATENATE(VLOOKUP(#REF!,DKY_seznam!$A$4:$D$267,1)," ",VLOOKUP(#REF!,DKY_seznam!$A$4:$D$267,2)))</f>
        <v>#REF!</v>
      </c>
      <c r="C30" s="108" t="e">
        <f>IF(#REF!="","",CONCATENATE(VLOOKUP(#REF!,DKY_seznam!$A$4:$D$267,3)))</f>
        <v>#REF!</v>
      </c>
      <c r="D30" s="108" t="e">
        <f>IF(#REF!="","",CONCATENATE(VLOOKUP(#REF!,DKY_seznam!$A$4:$D$267,1)," ",VLOOKUP(#REF!,DKY_seznam!$A$4:$D$267,2)))</f>
        <v>#REF!</v>
      </c>
      <c r="E30" s="108" t="e">
        <f>IF(#REF!="","",CONCATENATE(VLOOKUP(#REF!,DKY_seznam!$A$4:$D$267,3)))</f>
        <v>#REF!</v>
      </c>
    </row>
    <row r="31" spans="1:5" ht="12.75">
      <c r="A31" s="112" t="e">
        <f>#REF!</f>
        <v>#REF!</v>
      </c>
      <c r="B31" s="108" t="e">
        <f>IF(#REF!="","",CONCATENATE(VLOOKUP(#REF!,DKY_seznam!$A$4:$D$267,1)," ",VLOOKUP(#REF!,DKY_seznam!$A$4:$D$267,2)))</f>
        <v>#REF!</v>
      </c>
      <c r="C31" s="108" t="e">
        <f>IF(#REF!="","",CONCATENATE(VLOOKUP(#REF!,DKY_seznam!$A$4:$D$267,3)))</f>
        <v>#REF!</v>
      </c>
      <c r="D31" s="108" t="e">
        <f>IF(#REF!="","",CONCATENATE(VLOOKUP(#REF!,DKY_seznam!$A$4:$D$267,1)," ",VLOOKUP(#REF!,DKY_seznam!$A$4:$D$267,2)))</f>
        <v>#REF!</v>
      </c>
      <c r="E31" s="108" t="e">
        <f>IF(#REF!="","",CONCATENATE(VLOOKUP(#REF!,DKY_seznam!$A$4:$D$267,3)))</f>
        <v>#REF!</v>
      </c>
    </row>
    <row r="32" spans="1:5" ht="12.75">
      <c r="A32" s="112" t="e">
        <f>#REF!</f>
        <v>#REF!</v>
      </c>
      <c r="B32" s="108" t="e">
        <f>IF(#REF!="","",CONCATENATE(VLOOKUP(#REF!,DKY_seznam!$A$4:$D$267,1)," ",VLOOKUP(#REF!,DKY_seznam!$A$4:$D$267,2)))</f>
        <v>#REF!</v>
      </c>
      <c r="C32" s="108" t="e">
        <f>IF(#REF!="","",CONCATENATE(VLOOKUP(#REF!,DKY_seznam!$A$4:$D$267,3)))</f>
        <v>#REF!</v>
      </c>
      <c r="D32" s="108" t="e">
        <f>IF(#REF!="","",CONCATENATE(VLOOKUP(#REF!,DKY_seznam!$A$4:$D$267,1)," ",VLOOKUP(#REF!,DKY_seznam!$A$4:$D$267,2)))</f>
        <v>#REF!</v>
      </c>
      <c r="E32" s="108" t="e">
        <f>IF(#REF!="","",CONCATENATE(VLOOKUP(#REF!,DKY_seznam!$A$4:$D$267,3)))</f>
        <v>#REF!</v>
      </c>
    </row>
    <row r="33" spans="1:5" ht="12.75">
      <c r="A33" s="112" t="e">
        <f>#REF!</f>
        <v>#REF!</v>
      </c>
      <c r="B33" s="108" t="e">
        <f>IF(#REF!="","",CONCATENATE(VLOOKUP(#REF!,DKY_seznam!$A$4:$D$267,1)," ",VLOOKUP(#REF!,DKY_seznam!$A$4:$D$267,2)))</f>
        <v>#REF!</v>
      </c>
      <c r="C33" s="108" t="e">
        <f>IF(#REF!="","",CONCATENATE(VLOOKUP(#REF!,DKY_seznam!$A$4:$D$267,3)))</f>
        <v>#REF!</v>
      </c>
      <c r="D33" s="108" t="e">
        <f>IF(#REF!="","",CONCATENATE(VLOOKUP(#REF!,DKY_seznam!$A$4:$D$267,1)," ",VLOOKUP(#REF!,DKY_seznam!$A$4:$D$267,2)))</f>
        <v>#REF!</v>
      </c>
      <c r="E33" s="108" t="e">
        <f>IF(#REF!="","",CONCATENATE(VLOOKUP(#REF!,DKY_seznam!$A$4:$D$267,3)))</f>
        <v>#REF!</v>
      </c>
    </row>
    <row r="34" spans="1:5" ht="12.75">
      <c r="A34" s="112" t="e">
        <f>#REF!</f>
        <v>#REF!</v>
      </c>
      <c r="B34" s="108" t="e">
        <f>IF(#REF!="","",CONCATENATE(VLOOKUP(#REF!,DKY_seznam!$A$4:$D$267,1)," ",VLOOKUP(#REF!,DKY_seznam!$A$4:$D$267,2)))</f>
        <v>#REF!</v>
      </c>
      <c r="C34" s="108" t="e">
        <f>IF(#REF!="","",CONCATENATE(VLOOKUP(#REF!,DKY_seznam!$A$4:$D$267,3)))</f>
        <v>#REF!</v>
      </c>
      <c r="D34" s="108" t="e">
        <f>IF(#REF!="","",CONCATENATE(VLOOKUP(#REF!,DKY_seznam!$A$4:$D$267,1)," ",VLOOKUP(#REF!,DKY_seznam!$A$4:$D$267,2)))</f>
        <v>#REF!</v>
      </c>
      <c r="E34" s="108" t="e">
        <f>IF(#REF!="","",CONCATENATE(VLOOKUP(#REF!,DKY_seznam!$A$4:$D$267,3)))</f>
        <v>#REF!</v>
      </c>
    </row>
    <row r="35" spans="1:5" ht="12.75">
      <c r="A35" s="112" t="e">
        <f>#REF!</f>
        <v>#REF!</v>
      </c>
      <c r="B35" s="108" t="e">
        <f>IF(#REF!="","",CONCATENATE(VLOOKUP(#REF!,DKY_seznam!$A$4:$D$267,1)," ",VLOOKUP(#REF!,DKY_seznam!$A$4:$D$267,2)))</f>
        <v>#REF!</v>
      </c>
      <c r="C35" s="108" t="e">
        <f>IF(#REF!="","",CONCATENATE(VLOOKUP(#REF!,DKY_seznam!$A$4:$D$267,3)))</f>
        <v>#REF!</v>
      </c>
      <c r="D35" s="108" t="e">
        <f>IF(#REF!="","",CONCATENATE(VLOOKUP(#REF!,DKY_seznam!$A$4:$D$267,1)," ",VLOOKUP(#REF!,DKY_seznam!$A$4:$D$267,2)))</f>
        <v>#REF!</v>
      </c>
      <c r="E35" s="108" t="e">
        <f>IF(#REF!="","",CONCATENATE(VLOOKUP(#REF!,DKY_seznam!$A$4:$D$267,3)))</f>
        <v>#REF!</v>
      </c>
    </row>
    <row r="36" spans="1:5" ht="12.75">
      <c r="A36" s="112" t="e">
        <f>#REF!</f>
        <v>#REF!</v>
      </c>
      <c r="B36" s="108" t="e">
        <f>IF(#REF!="","",CONCATENATE(VLOOKUP(#REF!,DKY_seznam!$A$4:$D$267,1)," ",VLOOKUP(#REF!,DKY_seznam!$A$4:$D$267,2)))</f>
        <v>#REF!</v>
      </c>
      <c r="C36" s="108" t="e">
        <f>IF(#REF!="","",CONCATENATE(VLOOKUP(#REF!,DKY_seznam!$A$4:$D$267,3)))</f>
        <v>#REF!</v>
      </c>
      <c r="D36" s="108" t="e">
        <f>IF(#REF!="","",CONCATENATE(VLOOKUP(#REF!,DKY_seznam!$A$4:$D$267,1)," ",VLOOKUP(#REF!,DKY_seznam!$A$4:$D$267,2)))</f>
        <v>#REF!</v>
      </c>
      <c r="E36" s="108" t="e">
        <f>IF(#REF!="","",CONCATENATE(VLOOKUP(#REF!,DKY_seznam!$A$4:$D$267,3)))</f>
        <v>#REF!</v>
      </c>
    </row>
    <row r="37" spans="1:5" ht="12.75">
      <c r="A37" s="112" t="e">
        <f>#REF!</f>
        <v>#REF!</v>
      </c>
      <c r="B37" s="108" t="e">
        <f>IF(#REF!="","",CONCATENATE(VLOOKUP(#REF!,DKY_seznam!$A$4:$D$267,1)," ",VLOOKUP(#REF!,DKY_seznam!$A$4:$D$267,2)))</f>
        <v>#REF!</v>
      </c>
      <c r="C37" s="108" t="e">
        <f>IF(#REF!="","",CONCATENATE(VLOOKUP(#REF!,DKY_seznam!$A$4:$D$267,3)))</f>
        <v>#REF!</v>
      </c>
      <c r="D37" s="108" t="e">
        <f>IF(#REF!="","",CONCATENATE(VLOOKUP(#REF!,DKY_seznam!$A$4:$D$267,1)," ",VLOOKUP(#REF!,DKY_seznam!$A$4:$D$267,2)))</f>
        <v>#REF!</v>
      </c>
      <c r="E37" s="108" t="e">
        <f>IF(#REF!="","",CONCATENATE(VLOOKUP(#REF!,DKY_seznam!$A$4:$D$267,3)))</f>
        <v>#REF!</v>
      </c>
    </row>
    <row r="38" spans="1:5" ht="12.75">
      <c r="A38" s="112" t="e">
        <f>#REF!</f>
        <v>#REF!</v>
      </c>
      <c r="B38" s="108" t="e">
        <f>IF(#REF!="","",CONCATENATE(VLOOKUP(#REF!,DKY_seznam!$A$4:$D$267,1)," ",VLOOKUP(#REF!,DKY_seznam!$A$4:$D$267,2)))</f>
        <v>#REF!</v>
      </c>
      <c r="C38" s="108" t="e">
        <f>IF(#REF!="","",CONCATENATE(VLOOKUP(#REF!,DKY_seznam!$A$4:$D$267,3)))</f>
        <v>#REF!</v>
      </c>
      <c r="D38" s="108" t="e">
        <f>IF(#REF!="","",CONCATENATE(VLOOKUP(#REF!,DKY_seznam!$A$4:$D$267,1)," ",VLOOKUP(#REF!,DKY_seznam!$A$4:$D$267,2)))</f>
        <v>#REF!</v>
      </c>
      <c r="E38" s="108" t="e">
        <f>IF(#REF!="","",CONCATENATE(VLOOKUP(#REF!,DKY_seznam!$A$4:$D$267,3)))</f>
        <v>#REF!</v>
      </c>
    </row>
    <row r="39" spans="1:5" ht="12.75">
      <c r="A39" s="112" t="e">
        <f>#REF!</f>
        <v>#REF!</v>
      </c>
      <c r="B39" s="108" t="e">
        <f>IF(#REF!="","",CONCATENATE(VLOOKUP(#REF!,DKY_seznam!$A$4:$D$267,1)," ",VLOOKUP(#REF!,DKY_seznam!$A$4:$D$267,2)))</f>
        <v>#REF!</v>
      </c>
      <c r="C39" s="108" t="e">
        <f>IF(#REF!="","",CONCATENATE(VLOOKUP(#REF!,DKY_seznam!$A$4:$D$267,3)))</f>
        <v>#REF!</v>
      </c>
      <c r="D39" s="108" t="e">
        <f>IF(#REF!="","",CONCATENATE(VLOOKUP(#REF!,DKY_seznam!$A$4:$D$267,1)," ",VLOOKUP(#REF!,DKY_seznam!$A$4:$D$267,2)))</f>
        <v>#REF!</v>
      </c>
      <c r="E39" s="108" t="e">
        <f>IF(#REF!="","",CONCATENATE(VLOOKUP(#REF!,DKY_seznam!$A$4:$D$267,3)))</f>
        <v>#REF!</v>
      </c>
    </row>
    <row r="40" spans="1:5" ht="12.75">
      <c r="A40" s="112" t="e">
        <f>#REF!</f>
        <v>#REF!</v>
      </c>
      <c r="B40" s="108" t="e">
        <f>IF(#REF!="","",CONCATENATE(VLOOKUP(#REF!,DKY_seznam!$A$4:$D$267,1)," ",VLOOKUP(#REF!,DKY_seznam!$A$4:$D$267,2)))</f>
        <v>#REF!</v>
      </c>
      <c r="C40" s="108" t="e">
        <f>IF(#REF!="","",CONCATENATE(VLOOKUP(#REF!,DKY_seznam!$A$4:$D$267,3)))</f>
        <v>#REF!</v>
      </c>
      <c r="D40" s="108" t="e">
        <f>IF(#REF!="","",CONCATENATE(VLOOKUP(#REF!,DKY_seznam!$A$4:$D$267,1)," ",VLOOKUP(#REF!,DKY_seznam!$A$4:$D$267,2)))</f>
        <v>#REF!</v>
      </c>
      <c r="E40" s="108" t="e">
        <f>IF(#REF!="","",CONCATENATE(VLOOKUP(#REF!,DKY_seznam!$A$4:$D$267,3)))</f>
        <v>#REF!</v>
      </c>
    </row>
    <row r="41" spans="1:5" ht="12.75">
      <c r="A41" s="112" t="e">
        <f>#REF!</f>
        <v>#REF!</v>
      </c>
      <c r="B41" s="108" t="e">
        <f>IF(#REF!="","",CONCATENATE(VLOOKUP(#REF!,DKY_seznam!$A$4:$D$267,1)," ",VLOOKUP(#REF!,DKY_seznam!$A$4:$D$267,2)))</f>
        <v>#REF!</v>
      </c>
      <c r="C41" s="108" t="e">
        <f>IF(#REF!="","",CONCATENATE(VLOOKUP(#REF!,DKY_seznam!$A$4:$D$267,3)))</f>
        <v>#REF!</v>
      </c>
      <c r="D41" s="108" t="e">
        <f>IF(#REF!="","",CONCATENATE(VLOOKUP(#REF!,DKY_seznam!$A$4:$D$267,1)," ",VLOOKUP(#REF!,DKY_seznam!$A$4:$D$267,2)))</f>
        <v>#REF!</v>
      </c>
      <c r="E41" s="108" t="e">
        <f>IF(#REF!="","",CONCATENATE(VLOOKUP(#REF!,DKY_seznam!$A$4:$D$267,3)))</f>
        <v>#REF!</v>
      </c>
    </row>
    <row r="42" spans="1:5" ht="12.75">
      <c r="A42" s="112" t="e">
        <f>#REF!</f>
        <v>#REF!</v>
      </c>
      <c r="B42" s="108" t="e">
        <f>IF(#REF!="","",CONCATENATE(VLOOKUP(#REF!,DKY_seznam!$A$4:$D$267,1)," ",VLOOKUP(#REF!,DKY_seznam!$A$4:$D$267,2)))</f>
        <v>#REF!</v>
      </c>
      <c r="C42" s="108" t="e">
        <f>IF(#REF!="","",CONCATENATE(VLOOKUP(#REF!,DKY_seznam!$A$4:$D$267,3)))</f>
        <v>#REF!</v>
      </c>
      <c r="D42" s="108" t="e">
        <f>IF(#REF!="","",CONCATENATE(VLOOKUP(#REF!,DKY_seznam!$A$4:$D$267,1)," ",VLOOKUP(#REF!,DKY_seznam!$A$4:$D$267,2)))</f>
        <v>#REF!</v>
      </c>
      <c r="E42" s="108" t="e">
        <f>IF(#REF!="","",CONCATENATE(VLOOKUP(#REF!,DKY_seznam!$A$4:$D$267,3)))</f>
        <v>#REF!</v>
      </c>
    </row>
    <row r="43" spans="1:5" ht="12.75">
      <c r="A43" s="112" t="e">
        <f>#REF!</f>
        <v>#REF!</v>
      </c>
      <c r="B43" s="108" t="e">
        <f>IF(#REF!="","",CONCATENATE(VLOOKUP(#REF!,DKY_seznam!$A$4:$D$267,1)," ",VLOOKUP(#REF!,DKY_seznam!$A$4:$D$267,2)))</f>
        <v>#REF!</v>
      </c>
      <c r="C43" s="108" t="e">
        <f>IF(#REF!="","",CONCATENATE(VLOOKUP(#REF!,DKY_seznam!$A$4:$D$267,3)))</f>
        <v>#REF!</v>
      </c>
      <c r="D43" s="108" t="e">
        <f>IF(#REF!="","",CONCATENATE(VLOOKUP(#REF!,DKY_seznam!$A$4:$D$267,1)," ",VLOOKUP(#REF!,DKY_seznam!$A$4:$D$267,2)))</f>
        <v>#REF!</v>
      </c>
      <c r="E43" s="108" t="e">
        <f>IF(#REF!="","",CONCATENATE(VLOOKUP(#REF!,DKY_seznam!$A$4:$D$267,3)))</f>
        <v>#REF!</v>
      </c>
    </row>
    <row r="44" spans="1:5" ht="12.75">
      <c r="A44" s="112" t="e">
        <f>#REF!</f>
        <v>#REF!</v>
      </c>
      <c r="B44" s="108" t="e">
        <f>IF(#REF!="","",CONCATENATE(VLOOKUP(#REF!,DKY_seznam!$A$4:$D$267,1)," ",VLOOKUP(#REF!,DKY_seznam!$A$4:$D$267,2)))</f>
        <v>#REF!</v>
      </c>
      <c r="C44" s="108" t="e">
        <f>IF(#REF!="","",CONCATENATE(VLOOKUP(#REF!,DKY_seznam!$A$4:$D$267,3)))</f>
        <v>#REF!</v>
      </c>
      <c r="D44" s="108" t="e">
        <f>IF(#REF!="","",CONCATENATE(VLOOKUP(#REF!,DKY_seznam!$A$4:$D$267,1)," ",VLOOKUP(#REF!,DKY_seznam!$A$4:$D$267,2)))</f>
        <v>#REF!</v>
      </c>
      <c r="E44" s="108" t="e">
        <f>IF(#REF!="","",CONCATENATE(VLOOKUP(#REF!,DKY_seznam!$A$4:$D$267,3)))</f>
        <v>#REF!</v>
      </c>
    </row>
    <row r="45" spans="1:5" ht="12.75">
      <c r="A45" s="112" t="e">
        <f>#REF!</f>
        <v>#REF!</v>
      </c>
      <c r="B45" s="108" t="e">
        <f>IF(#REF!="","",CONCATENATE(VLOOKUP(#REF!,DKY_seznam!$A$4:$D$267,1)," ",VLOOKUP(#REF!,DKY_seznam!$A$4:$D$267,2)))</f>
        <v>#REF!</v>
      </c>
      <c r="C45" s="108" t="e">
        <f>IF(#REF!="","",CONCATENATE(VLOOKUP(#REF!,DKY_seznam!$A$4:$D$267,3)))</f>
        <v>#REF!</v>
      </c>
      <c r="D45" s="108" t="e">
        <f>IF(#REF!="","",CONCATENATE(VLOOKUP(#REF!,DKY_seznam!$A$4:$D$267,1)," ",VLOOKUP(#REF!,DKY_seznam!$A$4:$D$267,2)))</f>
        <v>#REF!</v>
      </c>
      <c r="E45" s="108" t="e">
        <f>IF(#REF!="","",CONCATENATE(VLOOKUP(#REF!,DKY_seznam!$A$4:$D$267,3)))</f>
        <v>#REF!</v>
      </c>
    </row>
    <row r="46" spans="1:5" ht="12.75">
      <c r="A46" s="112" t="e">
        <f>#REF!</f>
        <v>#REF!</v>
      </c>
      <c r="B46" s="108" t="e">
        <f>IF(#REF!="","",CONCATENATE(VLOOKUP(#REF!,DKY_seznam!$A$4:$D$267,1)," ",VLOOKUP(#REF!,DKY_seznam!$A$4:$D$267,2)))</f>
        <v>#REF!</v>
      </c>
      <c r="C46" s="108" t="e">
        <f>IF(#REF!="","",CONCATENATE(VLOOKUP(#REF!,DKY_seznam!$A$4:$D$267,3)))</f>
        <v>#REF!</v>
      </c>
      <c r="D46" s="108" t="e">
        <f>IF(#REF!="","",CONCATENATE(VLOOKUP(#REF!,DKY_seznam!$A$4:$D$267,1)," ",VLOOKUP(#REF!,DKY_seznam!$A$4:$D$267,2)))</f>
        <v>#REF!</v>
      </c>
      <c r="E46" s="108" t="e">
        <f>IF(#REF!="","",CONCATENATE(VLOOKUP(#REF!,DKY_seznam!$A$4:$D$267,3)))</f>
        <v>#REF!</v>
      </c>
    </row>
    <row r="47" spans="1:5" ht="12.75">
      <c r="A47" s="112" t="e">
        <f>#REF!</f>
        <v>#REF!</v>
      </c>
      <c r="B47" s="108" t="e">
        <f>IF(#REF!="","",CONCATENATE(VLOOKUP(#REF!,DKY_seznam!$A$4:$D$267,1)," ",VLOOKUP(#REF!,DKY_seznam!$A$4:$D$267,2)))</f>
        <v>#REF!</v>
      </c>
      <c r="C47" s="108" t="e">
        <f>IF(#REF!="","",CONCATENATE(VLOOKUP(#REF!,DKY_seznam!$A$4:$D$267,3)))</f>
        <v>#REF!</v>
      </c>
      <c r="D47" s="108" t="e">
        <f>IF(#REF!="","",CONCATENATE(VLOOKUP(#REF!,DKY_seznam!$A$4:$D$267,1)," ",VLOOKUP(#REF!,DKY_seznam!$A$4:$D$267,2)))</f>
        <v>#REF!</v>
      </c>
      <c r="E47" s="108" t="e">
        <f>IF(#REF!="","",CONCATENATE(VLOOKUP(#REF!,DKY_seznam!$A$4:$D$267,3)))</f>
        <v>#REF!</v>
      </c>
    </row>
    <row r="48" spans="1:5" ht="12.75">
      <c r="A48" s="112" t="e">
        <f>#REF!</f>
        <v>#REF!</v>
      </c>
      <c r="B48" s="108" t="e">
        <f>IF(#REF!="","",CONCATENATE(VLOOKUP(#REF!,DKY_seznam!$A$4:$D$267,1)," ",VLOOKUP(#REF!,DKY_seznam!$A$4:$D$267,2)))</f>
        <v>#REF!</v>
      </c>
      <c r="C48" s="108" t="e">
        <f>IF(#REF!="","",CONCATENATE(VLOOKUP(#REF!,DKY_seznam!$A$4:$D$267,3)))</f>
        <v>#REF!</v>
      </c>
      <c r="D48" s="108" t="e">
        <f>IF(#REF!="","",CONCATENATE(VLOOKUP(#REF!,DKY_seznam!$A$4:$D$267,1)," ",VLOOKUP(#REF!,DKY_seznam!$A$4:$D$267,2)))</f>
        <v>#REF!</v>
      </c>
      <c r="E48" s="108" t="e">
        <f>IF(#REF!="","",CONCATENATE(VLOOKUP(#REF!,DKY_seznam!$A$4:$D$267,3)))</f>
        <v>#REF!</v>
      </c>
    </row>
    <row r="49" spans="1:5" ht="12.75">
      <c r="A49" s="112" t="e">
        <f>#REF!</f>
        <v>#REF!</v>
      </c>
      <c r="B49" s="108" t="e">
        <f>IF(#REF!="","",CONCATENATE(VLOOKUP(#REF!,DKY_seznam!$A$4:$D$267,1)," ",VLOOKUP(#REF!,DKY_seznam!$A$4:$D$267,2)))</f>
        <v>#REF!</v>
      </c>
      <c r="C49" s="108" t="e">
        <f>IF(#REF!="","",CONCATENATE(VLOOKUP(#REF!,DKY_seznam!$A$4:$D$267,3)))</f>
        <v>#REF!</v>
      </c>
      <c r="D49" s="108" t="e">
        <f>IF(#REF!="","",CONCATENATE(VLOOKUP(#REF!,DKY_seznam!$A$4:$D$267,1)," ",VLOOKUP(#REF!,DKY_seznam!$A$4:$D$267,2)))</f>
        <v>#REF!</v>
      </c>
      <c r="E49" s="108" t="e">
        <f>IF(#REF!="","",CONCATENATE(VLOOKUP(#REF!,DKY_seznam!$A$4:$D$267,3)))</f>
        <v>#REF!</v>
      </c>
    </row>
    <row r="50" spans="1:5" ht="12.75">
      <c r="A50" s="112" t="e">
        <f>#REF!</f>
        <v>#REF!</v>
      </c>
      <c r="B50" s="108" t="e">
        <f>IF(#REF!="","",CONCATENATE(VLOOKUP(#REF!,DKY_seznam!$A$4:$D$267,1)," ",VLOOKUP(#REF!,DKY_seznam!$A$4:$D$267,2)))</f>
        <v>#REF!</v>
      </c>
      <c r="C50" s="108" t="e">
        <f>IF(#REF!="","",CONCATENATE(VLOOKUP(#REF!,DKY_seznam!$A$4:$D$267,3)))</f>
        <v>#REF!</v>
      </c>
      <c r="D50" s="108" t="e">
        <f>IF(#REF!="","",CONCATENATE(VLOOKUP(#REF!,DKY_seznam!$A$4:$D$267,1)," ",VLOOKUP(#REF!,DKY_seznam!$A$4:$D$267,2)))</f>
        <v>#REF!</v>
      </c>
      <c r="E50" s="108" t="e">
        <f>IF(#REF!="","",CONCATENATE(VLOOKUP(#REF!,DKY_seznam!$A$4:$D$267,3)))</f>
        <v>#REF!</v>
      </c>
    </row>
    <row r="51" spans="1:5" ht="12.75">
      <c r="A51" s="112" t="e">
        <f>#REF!</f>
        <v>#REF!</v>
      </c>
      <c r="B51" s="108" t="e">
        <f>IF(#REF!="","",CONCATENATE(VLOOKUP(#REF!,DKY_seznam!$A$4:$D$267,1)," ",VLOOKUP(#REF!,DKY_seznam!$A$4:$D$267,2)))</f>
        <v>#REF!</v>
      </c>
      <c r="C51" s="108" t="e">
        <f>IF(#REF!="","",CONCATENATE(VLOOKUP(#REF!,DKY_seznam!$A$4:$D$267,3)))</f>
        <v>#REF!</v>
      </c>
      <c r="D51" s="108" t="e">
        <f>IF(#REF!="","",CONCATENATE(VLOOKUP(#REF!,DKY_seznam!$A$4:$D$267,1)," ",VLOOKUP(#REF!,DKY_seznam!$A$4:$D$267,2)))</f>
        <v>#REF!</v>
      </c>
      <c r="E51" s="108" t="e">
        <f>IF(#REF!="","",CONCATENATE(VLOOKUP(#REF!,DKY_seznam!$A$4:$D$267,3)))</f>
        <v>#REF!</v>
      </c>
    </row>
    <row r="52" spans="1:5" ht="12.75">
      <c r="A52" s="112" t="e">
        <f>#REF!</f>
        <v>#REF!</v>
      </c>
      <c r="B52" s="108" t="e">
        <f>IF(#REF!="","",CONCATENATE(VLOOKUP(#REF!,DKY_seznam!$A$4:$D$267,1)," ",VLOOKUP(#REF!,DKY_seznam!$A$4:$D$267,2)))</f>
        <v>#REF!</v>
      </c>
      <c r="C52" s="108" t="e">
        <f>IF(#REF!="","",CONCATENATE(VLOOKUP(#REF!,DKY_seznam!$A$4:$D$267,3)))</f>
        <v>#REF!</v>
      </c>
      <c r="D52" s="108" t="e">
        <f>IF(#REF!="","",CONCATENATE(VLOOKUP(#REF!,DKY_seznam!$A$4:$D$267,1)," ",VLOOKUP(#REF!,DKY_seznam!$A$4:$D$267,2)))</f>
        <v>#REF!</v>
      </c>
      <c r="E52" s="108" t="e">
        <f>IF(#REF!="","",CONCATENATE(VLOOKUP(#REF!,DKY_seznam!$A$4:$D$267,3)))</f>
        <v>#REF!</v>
      </c>
    </row>
    <row r="53" spans="1:5" ht="12.75">
      <c r="A53" s="112" t="e">
        <f>#REF!</f>
        <v>#REF!</v>
      </c>
      <c r="B53" s="108" t="e">
        <f>IF(#REF!="","",CONCATENATE(VLOOKUP(#REF!,DKY_seznam!$A$4:$D$267,1)," ",VLOOKUP(#REF!,DKY_seznam!$A$4:$D$267,2)))</f>
        <v>#REF!</v>
      </c>
      <c r="C53" s="108" t="e">
        <f>IF(#REF!="","",CONCATENATE(VLOOKUP(#REF!,DKY_seznam!$A$4:$D$267,3)))</f>
        <v>#REF!</v>
      </c>
      <c r="D53" s="108" t="e">
        <f>IF(#REF!="","",CONCATENATE(VLOOKUP(#REF!,DKY_seznam!$A$4:$D$267,1)," ",VLOOKUP(#REF!,DKY_seznam!$A$4:$D$267,2)))</f>
        <v>#REF!</v>
      </c>
      <c r="E53" s="108" t="e">
        <f>IF(#REF!="","",CONCATENATE(VLOOKUP(#REF!,DKY_seznam!$A$4:$D$267,3)))</f>
        <v>#REF!</v>
      </c>
    </row>
    <row r="54" spans="1:5" ht="12.75">
      <c r="A54" s="112" t="e">
        <f>#REF!</f>
        <v>#REF!</v>
      </c>
      <c r="B54" s="108" t="e">
        <f>IF(#REF!="","",CONCATENATE(VLOOKUP(#REF!,DKY_seznam!$A$4:$D$267,1)," ",VLOOKUP(#REF!,DKY_seznam!$A$4:$D$267,2)))</f>
        <v>#REF!</v>
      </c>
      <c r="C54" s="108" t="e">
        <f>IF(#REF!="","",CONCATENATE(VLOOKUP(#REF!,DKY_seznam!$A$4:$D$267,3)))</f>
        <v>#REF!</v>
      </c>
      <c r="D54" s="108" t="e">
        <f>IF(#REF!="","",CONCATENATE(VLOOKUP(#REF!,DKY_seznam!$A$4:$D$267,1)," ",VLOOKUP(#REF!,DKY_seznam!$A$4:$D$267,2)))</f>
        <v>#REF!</v>
      </c>
      <c r="E54" s="108" t="e">
        <f>IF(#REF!="","",CONCATENATE(VLOOKUP(#REF!,DKY_seznam!$A$4:$D$267,3)))</f>
        <v>#REF!</v>
      </c>
    </row>
    <row r="55" spans="1:5" ht="12.75">
      <c r="A55" s="112" t="e">
        <f>#REF!</f>
        <v>#REF!</v>
      </c>
      <c r="B55" s="108" t="e">
        <f>IF(#REF!="","",CONCATENATE(VLOOKUP(#REF!,DKY_seznam!$A$4:$D$267,1)," ",VLOOKUP(#REF!,DKY_seznam!$A$4:$D$267,2)))</f>
        <v>#REF!</v>
      </c>
      <c r="C55" s="108" t="e">
        <f>IF(#REF!="","",CONCATENATE(VLOOKUP(#REF!,DKY_seznam!$A$4:$D$267,3)))</f>
        <v>#REF!</v>
      </c>
      <c r="D55" s="108" t="e">
        <f>IF(#REF!="","",CONCATENATE(VLOOKUP(#REF!,DKY_seznam!$A$4:$D$267,1)," ",VLOOKUP(#REF!,DKY_seznam!$A$4:$D$267,2)))</f>
        <v>#REF!</v>
      </c>
      <c r="E55" s="108" t="e">
        <f>IF(#REF!="","",CONCATENATE(VLOOKUP(#REF!,DKY_seznam!$A$4:$D$267,3)))</f>
        <v>#REF!</v>
      </c>
    </row>
    <row r="56" spans="1:5" ht="12.75">
      <c r="A56" s="112" t="e">
        <f>#REF!</f>
        <v>#REF!</v>
      </c>
      <c r="B56" s="108" t="e">
        <f>IF(#REF!="","",CONCATENATE(VLOOKUP(#REF!,DKY_seznam!$A$4:$D$267,1)," ",VLOOKUP(#REF!,DKY_seznam!$A$4:$D$267,2)))</f>
        <v>#REF!</v>
      </c>
      <c r="C56" s="108" t="e">
        <f>IF(#REF!="","",CONCATENATE(VLOOKUP(#REF!,DKY_seznam!$A$4:$D$267,3)))</f>
        <v>#REF!</v>
      </c>
      <c r="D56" s="108" t="e">
        <f>IF(#REF!="","",CONCATENATE(VLOOKUP(#REF!,DKY_seznam!$A$4:$D$267,1)," ",VLOOKUP(#REF!,DKY_seznam!$A$4:$D$267,2)))</f>
        <v>#REF!</v>
      </c>
      <c r="E56" s="108" t="e">
        <f>IF(#REF!="","",CONCATENATE(VLOOKUP(#REF!,DKY_seznam!$A$4:$D$267,3)))</f>
        <v>#REF!</v>
      </c>
    </row>
    <row r="57" spans="1:5" ht="12.75">
      <c r="A57" s="112" t="e">
        <f>#REF!</f>
        <v>#REF!</v>
      </c>
      <c r="B57" s="108" t="e">
        <f>IF(#REF!="","",CONCATENATE(VLOOKUP(#REF!,DKY_seznam!$A$4:$D$267,1)," ",VLOOKUP(#REF!,DKY_seznam!$A$4:$D$267,2)))</f>
        <v>#REF!</v>
      </c>
      <c r="C57" s="108" t="e">
        <f>IF(#REF!="","",CONCATENATE(VLOOKUP(#REF!,DKY_seznam!$A$4:$D$267,3)))</f>
        <v>#REF!</v>
      </c>
      <c r="D57" s="108" t="e">
        <f>IF(#REF!="","",CONCATENATE(VLOOKUP(#REF!,DKY_seznam!$A$4:$D$267,1)," ",VLOOKUP(#REF!,DKY_seznam!$A$4:$D$267,2)))</f>
        <v>#REF!</v>
      </c>
      <c r="E57" s="108" t="e">
        <f>IF(#REF!="","",CONCATENATE(VLOOKUP(#REF!,DKY_seznam!$A$4:$D$267,3)))</f>
        <v>#REF!</v>
      </c>
    </row>
    <row r="58" spans="1:5" ht="12.75">
      <c r="A58" s="112" t="e">
        <f>#REF!</f>
        <v>#REF!</v>
      </c>
      <c r="B58" s="108" t="e">
        <f>IF(#REF!="","",CONCATENATE(VLOOKUP(#REF!,DKY_seznam!$A$4:$D$267,1)," ",VLOOKUP(#REF!,DKY_seznam!$A$4:$D$267,2)))</f>
        <v>#REF!</v>
      </c>
      <c r="C58" s="108" t="e">
        <f>IF(#REF!="","",CONCATENATE(VLOOKUP(#REF!,DKY_seznam!$A$4:$D$267,3)))</f>
        <v>#REF!</v>
      </c>
      <c r="D58" s="108" t="e">
        <f>IF(#REF!="","",CONCATENATE(VLOOKUP(#REF!,DKY_seznam!$A$4:$D$267,1)," ",VLOOKUP(#REF!,DKY_seznam!$A$4:$D$267,2)))</f>
        <v>#REF!</v>
      </c>
      <c r="E58" s="108" t="e">
        <f>IF(#REF!="","",CONCATENATE(VLOOKUP(#REF!,DKY_seznam!$A$4:$D$267,3)))</f>
        <v>#REF!</v>
      </c>
    </row>
    <row r="59" spans="1:5" ht="12.75">
      <c r="A59" s="112" t="e">
        <f>#REF!</f>
        <v>#REF!</v>
      </c>
      <c r="B59" s="108" t="e">
        <f>IF(#REF!="","",CONCATENATE(VLOOKUP(#REF!,DKY_seznam!$A$4:$D$267,1)," ",VLOOKUP(#REF!,DKY_seznam!$A$4:$D$267,2)))</f>
        <v>#REF!</v>
      </c>
      <c r="C59" s="108" t="e">
        <f>IF(#REF!="","",CONCATENATE(VLOOKUP(#REF!,DKY_seznam!$A$4:$D$267,3)))</f>
        <v>#REF!</v>
      </c>
      <c r="D59" s="108" t="e">
        <f>IF(#REF!="","",CONCATENATE(VLOOKUP(#REF!,DKY_seznam!$A$4:$D$267,1)," ",VLOOKUP(#REF!,DKY_seznam!$A$4:$D$267,2)))</f>
        <v>#REF!</v>
      </c>
      <c r="E59" s="108" t="e">
        <f>IF(#REF!="","",CONCATENATE(VLOOKUP(#REF!,DKY_seznam!$A$4:$D$267,3)))</f>
        <v>#REF!</v>
      </c>
    </row>
    <row r="60" spans="1:5" ht="12.75">
      <c r="A60" s="112" t="e">
        <f>#REF!</f>
        <v>#REF!</v>
      </c>
      <c r="B60" s="108" t="e">
        <f>IF(#REF!="","",CONCATENATE(VLOOKUP(#REF!,DKY_seznam!$A$4:$D$267,1)," ",VLOOKUP(#REF!,DKY_seznam!$A$4:$D$267,2)))</f>
        <v>#REF!</v>
      </c>
      <c r="C60" s="108" t="e">
        <f>IF(#REF!="","",CONCATENATE(VLOOKUP(#REF!,DKY_seznam!$A$4:$D$267,3)))</f>
        <v>#REF!</v>
      </c>
      <c r="D60" s="108" t="e">
        <f>IF(#REF!="","",CONCATENATE(VLOOKUP(#REF!,DKY_seznam!$A$4:$D$267,1)," ",VLOOKUP(#REF!,DKY_seznam!$A$4:$D$267,2)))</f>
        <v>#REF!</v>
      </c>
      <c r="E60" s="108" t="e">
        <f>IF(#REF!="","",CONCATENATE(VLOOKUP(#REF!,DKY_seznam!$A$4:$D$267,3)))</f>
        <v>#REF!</v>
      </c>
    </row>
    <row r="61" spans="1:5" ht="12.75">
      <c r="A61" s="112" t="e">
        <f>#REF!</f>
        <v>#REF!</v>
      </c>
      <c r="B61" s="108" t="e">
        <f>IF(#REF!="","",CONCATENATE(VLOOKUP(#REF!,DKY_seznam!$A$4:$D$267,1)," ",VLOOKUP(#REF!,DKY_seznam!$A$4:$D$267,2)))</f>
        <v>#REF!</v>
      </c>
      <c r="C61" s="108" t="e">
        <f>IF(#REF!="","",CONCATENATE(VLOOKUP(#REF!,DKY_seznam!$A$4:$D$267,3)))</f>
        <v>#REF!</v>
      </c>
      <c r="D61" s="108" t="e">
        <f>IF(#REF!="","",CONCATENATE(VLOOKUP(#REF!,DKY_seznam!$A$4:$D$267,1)," ",VLOOKUP(#REF!,DKY_seznam!$A$4:$D$267,2)))</f>
        <v>#REF!</v>
      </c>
      <c r="E61" s="108" t="e">
        <f>IF(#REF!="","",CONCATENATE(VLOOKUP(#REF!,DKY_seznam!$A$4:$D$267,3)))</f>
        <v>#REF!</v>
      </c>
    </row>
    <row r="62" spans="1:5" ht="12.75">
      <c r="A62" s="112" t="e">
        <f>#REF!</f>
        <v>#REF!</v>
      </c>
      <c r="B62" s="108" t="e">
        <f>IF(#REF!="","",CONCATENATE(VLOOKUP(#REF!,DKY_seznam!$A$4:$D$267,1)," ",VLOOKUP(#REF!,DKY_seznam!$A$4:$D$267,2)))</f>
        <v>#REF!</v>
      </c>
      <c r="C62" s="108" t="e">
        <f>IF(#REF!="","",CONCATENATE(VLOOKUP(#REF!,DKY_seznam!$A$4:$D$267,3)))</f>
        <v>#REF!</v>
      </c>
      <c r="D62" s="108" t="e">
        <f>IF(#REF!="","",CONCATENATE(VLOOKUP(#REF!,DKY_seznam!$A$4:$D$267,1)," ",VLOOKUP(#REF!,DKY_seznam!$A$4:$D$267,2)))</f>
        <v>#REF!</v>
      </c>
      <c r="E62" s="108" t="e">
        <f>IF(#REF!="","",CONCATENATE(VLOOKUP(#REF!,DKY_seznam!$A$4:$D$267,3)))</f>
        <v>#REF!</v>
      </c>
    </row>
    <row r="63" spans="1:5" ht="12.75">
      <c r="A63" s="112" t="e">
        <f>#REF!</f>
        <v>#REF!</v>
      </c>
      <c r="B63" s="108" t="e">
        <f>IF(#REF!="","",CONCATENATE(VLOOKUP(#REF!,DKY_seznam!$A$4:$D$267,1)," ",VLOOKUP(#REF!,DKY_seznam!$A$4:$D$267,2)))</f>
        <v>#REF!</v>
      </c>
      <c r="C63" s="108" t="e">
        <f>IF(#REF!="","",CONCATENATE(VLOOKUP(#REF!,DKY_seznam!$A$4:$D$267,3)))</f>
        <v>#REF!</v>
      </c>
      <c r="D63" s="108" t="e">
        <f>IF(#REF!="","",CONCATENATE(VLOOKUP(#REF!,DKY_seznam!$A$4:$D$267,1)," ",VLOOKUP(#REF!,DKY_seznam!$A$4:$D$267,2)))</f>
        <v>#REF!</v>
      </c>
      <c r="E63" s="108" t="e">
        <f>IF(#REF!="","",CONCATENATE(VLOOKUP(#REF!,DKY_seznam!$A$4:$D$267,3)))</f>
        <v>#REF!</v>
      </c>
    </row>
    <row r="64" spans="1:5" ht="12.75">
      <c r="A64" s="112" t="e">
        <f>#REF!</f>
        <v>#REF!</v>
      </c>
      <c r="B64" s="108" t="e">
        <f>IF(#REF!="","",CONCATENATE(VLOOKUP(#REF!,DKY_seznam!$A$4:$D$267,1)," ",VLOOKUP(#REF!,DKY_seznam!$A$4:$D$267,2)))</f>
        <v>#REF!</v>
      </c>
      <c r="C64" s="108" t="e">
        <f>IF(#REF!="","",CONCATENATE(VLOOKUP(#REF!,DKY_seznam!$A$4:$D$267,3)))</f>
        <v>#REF!</v>
      </c>
      <c r="D64" s="108" t="e">
        <f>IF(#REF!="","",CONCATENATE(VLOOKUP(#REF!,DKY_seznam!$A$4:$D$267,1)," ",VLOOKUP(#REF!,DKY_seznam!$A$4:$D$267,2)))</f>
        <v>#REF!</v>
      </c>
      <c r="E64" s="108" t="e">
        <f>IF(#REF!="","",CONCATENATE(VLOOKUP(#REF!,DKY_seznam!$A$4:$D$267,3)))</f>
        <v>#REF!</v>
      </c>
    </row>
    <row r="65" spans="1:5" ht="12.75">
      <c r="A65" s="108"/>
      <c r="B65" s="108" t="e">
        <f>IF(#REF!="","",CONCATENATE(VLOOKUP(#REF!,DKY_seznam!$A$4:$D$267,1)," ",VLOOKUP(#REF!,DKY_seznam!$A$4:$D$267,2)))</f>
        <v>#REF!</v>
      </c>
      <c r="C65" s="108" t="e">
        <f>IF(#REF!="","",CONCATENATE(VLOOKUP(#REF!,DKY_seznam!$A$4:$D$267,3)))</f>
        <v>#REF!</v>
      </c>
      <c r="D65" s="108" t="e">
        <f>IF(#REF!="","",CONCATENATE(VLOOKUP(#REF!,DKY_seznam!$A$4:$D$267,1)," ",VLOOKUP(#REF!,DKY_seznam!$A$4:$D$267,2)))</f>
        <v>#REF!</v>
      </c>
      <c r="E65" s="108" t="e">
        <f>IF(#REF!="","",CONCATENATE(VLOOKUP(#REF!,DKY_seznam!$A$4:$D$267,3)))</f>
        <v>#REF!</v>
      </c>
    </row>
    <row r="66" spans="1:5" ht="12.75">
      <c r="A66" s="108"/>
      <c r="B66" s="108" t="e">
        <f>IF(#REF!="","",CONCATENATE(VLOOKUP(#REF!,DKY_seznam!$A$4:$D$267,1)," ",VLOOKUP(#REF!,DKY_seznam!$A$4:$D$267,2)))</f>
        <v>#REF!</v>
      </c>
      <c r="C66" s="108" t="e">
        <f>IF(#REF!="","",CONCATENATE(VLOOKUP(#REF!,DKY_seznam!$A$4:$D$267,3)))</f>
        <v>#REF!</v>
      </c>
      <c r="D66" s="108" t="e">
        <f>IF(#REF!="","",CONCATENATE(VLOOKUP(#REF!,DKY_seznam!$A$4:$D$267,1)," ",VLOOKUP(#REF!,DKY_seznam!$A$4:$D$267,2)))</f>
        <v>#REF!</v>
      </c>
      <c r="E66" s="108" t="e">
        <f>IF(#REF!="","",CONCATENATE(VLOOKUP(#REF!,DKY_seznam!$A$4:$D$267,3)))</f>
        <v>#REF!</v>
      </c>
    </row>
    <row r="67" spans="1:5" ht="12.75">
      <c r="A67" s="112"/>
      <c r="B67" s="108" t="e">
        <f>IF(#REF!="","",CONCATENATE(VLOOKUP(#REF!,DKY_seznam!$A$4:$D$267,1)," ",VLOOKUP(#REF!,DKY_seznam!$A$4:$D$267,2)))</f>
        <v>#REF!</v>
      </c>
      <c r="C67" s="108" t="e">
        <f>IF(#REF!="","",CONCATENATE(VLOOKUP(#REF!,DKY_seznam!$A$4:$D$267,3)))</f>
        <v>#REF!</v>
      </c>
      <c r="D67" s="108" t="e">
        <f>IF(#REF!="","",CONCATENATE(VLOOKUP(#REF!,DKY_seznam!$A$4:$D$267,1)," ",VLOOKUP(#REF!,DKY_seznam!$A$4:$D$267,2)))</f>
        <v>#REF!</v>
      </c>
      <c r="E67" s="108" t="e">
        <f>IF(#REF!="","",CONCATENATE(VLOOKUP(#REF!,DKY_seznam!$A$4:$D$267,3)))</f>
        <v>#REF!</v>
      </c>
    </row>
    <row r="68" spans="1:5" ht="12.75">
      <c r="A68" s="108"/>
      <c r="B68" s="108" t="e">
        <f>IF(#REF!="","",CONCATENATE(VLOOKUP(#REF!,DKY_seznam!$A$4:$D$267,1)," ",VLOOKUP(#REF!,DKY_seznam!$A$4:$D$267,2)))</f>
        <v>#REF!</v>
      </c>
      <c r="C68" s="108" t="e">
        <f>IF(#REF!="","",CONCATENATE(VLOOKUP(#REF!,DKY_seznam!$A$4:$D$267,3)))</f>
        <v>#REF!</v>
      </c>
      <c r="D68" s="108" t="e">
        <f>IF(#REF!="","",CONCATENATE(VLOOKUP(#REF!,DKY_seznam!$A$4:$D$267,1)," ",VLOOKUP(#REF!,DKY_seznam!$A$4:$D$267,2)))</f>
        <v>#REF!</v>
      </c>
      <c r="E68" s="108" t="e">
        <f>IF(#REF!="","",CONCATENATE(VLOOKUP(#REF!,DKY_seznam!$A$4:$D$267,3)))</f>
        <v>#REF!</v>
      </c>
    </row>
    <row r="69" spans="1:5" ht="12.75">
      <c r="A69" s="112"/>
      <c r="B69" s="108" t="e">
        <f>IF(#REF!="","",CONCATENATE(VLOOKUP(#REF!,DKY_seznam!$A$4:$D$267,1)," ",VLOOKUP(#REF!,DKY_seznam!$A$4:$D$267,2)))</f>
        <v>#REF!</v>
      </c>
      <c r="C69" s="108" t="e">
        <f>IF(#REF!="","",CONCATENATE(VLOOKUP(#REF!,DKY_seznam!$A$4:$D$267,3)))</f>
        <v>#REF!</v>
      </c>
      <c r="D69" s="108" t="e">
        <f>IF(#REF!="","",CONCATENATE(VLOOKUP(#REF!,DKY_seznam!$A$4:$D$267,1)," ",VLOOKUP(#REF!,DKY_seznam!$A$4:$D$267,2)))</f>
        <v>#REF!</v>
      </c>
      <c r="E69" s="108" t="e">
        <f>IF(#REF!="","",CONCATENATE(VLOOKUP(#REF!,DKY_seznam!$A$4:$D$267,3)))</f>
        <v>#REF!</v>
      </c>
    </row>
    <row r="70" spans="1:5" ht="12.75">
      <c r="A70" s="112" t="e">
        <f>#REF!</f>
        <v>#REF!</v>
      </c>
      <c r="B70" s="108" t="e">
        <f>IF(#REF!="","",CONCATENATE(VLOOKUP(#REF!,DKY_seznam!$A$4:$D$267,1)," ",VLOOKUP(#REF!,DKY_seznam!$A$4:$D$267,2)))</f>
        <v>#REF!</v>
      </c>
      <c r="C70" s="108" t="e">
        <f>IF(#REF!="","",CONCATENATE(VLOOKUP(#REF!,DKY_seznam!$A$4:$D$267,3)))</f>
        <v>#REF!</v>
      </c>
      <c r="D70" s="108" t="e">
        <f>IF(#REF!="","",CONCATENATE(VLOOKUP(#REF!,DKY_seznam!$A$4:$D$267,1)," ",VLOOKUP(#REF!,DKY_seznam!$A$4:$D$267,2)))</f>
        <v>#REF!</v>
      </c>
      <c r="E70" s="108" t="e">
        <f>IF(#REF!="","",CONCATENATE(VLOOKUP(#REF!,DKY_seznam!$A$4:$D$267,3)))</f>
        <v>#REF!</v>
      </c>
    </row>
    <row r="71" spans="1:5" ht="12.75">
      <c r="A71" s="112" t="e">
        <f>#REF!</f>
        <v>#REF!</v>
      </c>
      <c r="B71" s="108" t="e">
        <f>IF(#REF!="","",CONCATENATE(VLOOKUP(#REF!,DKY_seznam!$A$4:$D$267,1)," ",VLOOKUP(#REF!,DKY_seznam!$A$4:$D$267,2)))</f>
        <v>#REF!</v>
      </c>
      <c r="C71" s="108" t="e">
        <f>IF(#REF!="","",CONCATENATE(VLOOKUP(#REF!,DKY_seznam!$A$4:$D$267,3)))</f>
        <v>#REF!</v>
      </c>
      <c r="D71" s="108" t="e">
        <f>IF(#REF!="","",CONCATENATE(VLOOKUP(#REF!,DKY_seznam!$A$4:$D$267,1)," ",VLOOKUP(#REF!,DKY_seznam!$A$4:$D$267,2)))</f>
        <v>#REF!</v>
      </c>
      <c r="E71" s="108" t="e">
        <f>IF(#REF!="","",CONCATENATE(VLOOKUP(#REF!,DKY_seznam!$A$4:$D$267,3)))</f>
        <v>#REF!</v>
      </c>
    </row>
    <row r="72" spans="1:5" ht="12.75">
      <c r="A72" s="112" t="e">
        <f>#REF!</f>
        <v>#REF!</v>
      </c>
      <c r="B72" s="108" t="e">
        <f>IF(#REF!="","",CONCATENATE(VLOOKUP(#REF!,DKY_seznam!$A$4:$D$267,1)," ",VLOOKUP(#REF!,DKY_seznam!$A$4:$D$267,2)))</f>
        <v>#REF!</v>
      </c>
      <c r="C72" s="108" t="e">
        <f>IF(#REF!="","",CONCATENATE(VLOOKUP(#REF!,DKY_seznam!$A$4:$D$267,3)))</f>
        <v>#REF!</v>
      </c>
      <c r="D72" s="108" t="e">
        <f>IF(#REF!="","",CONCATENATE(VLOOKUP(#REF!,DKY_seznam!$A$4:$D$267,1)," ",VLOOKUP(#REF!,DKY_seznam!$A$4:$D$267,2)))</f>
        <v>#REF!</v>
      </c>
      <c r="E72" s="108" t="e">
        <f>IF(#REF!="","",CONCATENATE(VLOOKUP(#REF!,DKY_seznam!$A$4:$D$267,3)))</f>
        <v>#REF!</v>
      </c>
    </row>
    <row r="73" spans="1:5" ht="12.75">
      <c r="A73" s="112" t="e">
        <f>#REF!</f>
        <v>#REF!</v>
      </c>
      <c r="B73" s="108" t="e">
        <f>IF(#REF!="","",CONCATENATE(VLOOKUP(#REF!,DKY_seznam!$A$4:$D$267,1)," ",VLOOKUP(#REF!,DKY_seznam!$A$4:$D$267,2)))</f>
        <v>#REF!</v>
      </c>
      <c r="C73" s="108" t="e">
        <f>IF(#REF!="","",CONCATENATE(VLOOKUP(#REF!,DKY_seznam!$A$4:$D$267,3)))</f>
        <v>#REF!</v>
      </c>
      <c r="D73" s="108" t="e">
        <f>IF(#REF!="","",CONCATENATE(VLOOKUP(#REF!,DKY_seznam!$A$4:$D$267,1)," ",VLOOKUP(#REF!,DKY_seznam!$A$4:$D$267,2)))</f>
        <v>#REF!</v>
      </c>
      <c r="E73" s="108" t="e">
        <f>IF(#REF!="","",CONCATENATE(VLOOKUP(#REF!,DKY_seznam!$A$4:$D$267,3)))</f>
        <v>#REF!</v>
      </c>
    </row>
    <row r="74" spans="1:5" ht="12.75">
      <c r="A74" s="112" t="e">
        <f>#REF!</f>
        <v>#REF!</v>
      </c>
      <c r="B74" s="108" t="e">
        <f>IF(#REF!="","",CONCATENATE(VLOOKUP(#REF!,DKY_seznam!$A$4:$D$267,1)," ",VLOOKUP(#REF!,DKY_seznam!$A$4:$D$267,2)))</f>
        <v>#REF!</v>
      </c>
      <c r="C74" s="108" t="e">
        <f>IF(#REF!="","",CONCATENATE(VLOOKUP(#REF!,DKY_seznam!$A$4:$D$267,3)))</f>
        <v>#REF!</v>
      </c>
      <c r="D74" s="108" t="e">
        <f>IF(#REF!="","",CONCATENATE(VLOOKUP(#REF!,DKY_seznam!$A$4:$D$267,1)," ",VLOOKUP(#REF!,DKY_seznam!$A$4:$D$267,2)))</f>
        <v>#REF!</v>
      </c>
      <c r="E74" s="108" t="e">
        <f>IF(#REF!="","",CONCATENATE(VLOOKUP(#REF!,DKY_seznam!$A$4:$D$267,3)))</f>
        <v>#REF!</v>
      </c>
    </row>
    <row r="75" spans="1:5" ht="12.75">
      <c r="A75" s="112" t="e">
        <f>#REF!</f>
        <v>#REF!</v>
      </c>
      <c r="B75" s="108" t="e">
        <f>IF(#REF!="","",CONCATENATE(VLOOKUP(#REF!,DKY_seznam!$A$4:$D$267,1)," ",VLOOKUP(#REF!,DKY_seznam!$A$4:$D$267,2)))</f>
        <v>#REF!</v>
      </c>
      <c r="C75" s="108" t="e">
        <f>IF(#REF!="","",CONCATENATE(VLOOKUP(#REF!,DKY_seznam!$A$4:$D$267,3)))</f>
        <v>#REF!</v>
      </c>
      <c r="D75" s="108" t="e">
        <f>IF(#REF!="","",CONCATENATE(VLOOKUP(#REF!,DKY_seznam!$A$4:$D$267,1)," ",VLOOKUP(#REF!,DKY_seznam!$A$4:$D$267,2)))</f>
        <v>#REF!</v>
      </c>
      <c r="E75" s="108" t="e">
        <f>IF(#REF!="","",CONCATENATE(VLOOKUP(#REF!,DKY_seznam!$A$4:$D$267,3)))</f>
        <v>#REF!</v>
      </c>
    </row>
    <row r="76" spans="1:5" ht="12.75">
      <c r="A76" s="112" t="e">
        <f>#REF!</f>
        <v>#REF!</v>
      </c>
      <c r="B76" s="108" t="e">
        <f>IF(#REF!="","",CONCATENATE(VLOOKUP(#REF!,DKY_seznam!$A$4:$D$267,1)," ",VLOOKUP(#REF!,DKY_seznam!$A$4:$D$267,2)))</f>
        <v>#REF!</v>
      </c>
      <c r="C76" s="108" t="e">
        <f>IF(#REF!="","",CONCATENATE(VLOOKUP(#REF!,DKY_seznam!$A$4:$D$267,3)))</f>
        <v>#REF!</v>
      </c>
      <c r="D76" s="108" t="e">
        <f>IF(#REF!="","",CONCATENATE(VLOOKUP(#REF!,DKY_seznam!$A$4:$D$267,1)," ",VLOOKUP(#REF!,DKY_seznam!$A$4:$D$267,2)))</f>
        <v>#REF!</v>
      </c>
      <c r="E76" s="108" t="e">
        <f>IF(#REF!="","",CONCATENATE(VLOOKUP(#REF!,DKY_seznam!$A$4:$D$267,3)))</f>
        <v>#REF!</v>
      </c>
    </row>
    <row r="77" spans="1:5" ht="12.75">
      <c r="A77" s="112" t="e">
        <f>#REF!</f>
        <v>#REF!</v>
      </c>
      <c r="B77" s="108" t="e">
        <f>IF(#REF!="","",CONCATENATE(VLOOKUP(#REF!,DKY_seznam!$A$4:$D$267,1)," ",VLOOKUP(#REF!,DKY_seznam!$A$4:$D$267,2)))</f>
        <v>#REF!</v>
      </c>
      <c r="C77" s="108" t="e">
        <f>IF(#REF!="","",CONCATENATE(VLOOKUP(#REF!,DKY_seznam!$A$4:$D$267,3)))</f>
        <v>#REF!</v>
      </c>
      <c r="D77" s="108" t="e">
        <f>IF(#REF!="","",CONCATENATE(VLOOKUP(#REF!,DKY_seznam!$A$4:$D$267,1)," ",VLOOKUP(#REF!,DKY_seznam!$A$4:$D$267,2)))</f>
        <v>#REF!</v>
      </c>
      <c r="E77" s="108" t="e">
        <f>IF(#REF!="","",CONCATENATE(VLOOKUP(#REF!,DKY_seznam!$A$4:$D$267,3)))</f>
        <v>#REF!</v>
      </c>
    </row>
    <row r="78" spans="1:5" ht="12.75">
      <c r="A78" s="108"/>
      <c r="B78" s="108" t="e">
        <f>IF(#REF!="","",CONCATENATE(VLOOKUP(#REF!,DKY_seznam!$A$4:$D$267,1)," ",VLOOKUP(#REF!,DKY_seznam!$A$4:$D$267,2)))</f>
        <v>#REF!</v>
      </c>
      <c r="C78" s="108" t="e">
        <f>IF(#REF!="","",CONCATENATE(VLOOKUP(#REF!,DKY_seznam!$A$4:$D$267,3)))</f>
        <v>#REF!</v>
      </c>
      <c r="D78" s="108" t="e">
        <f>IF(#REF!="","",CONCATENATE(VLOOKUP(#REF!,DKY_seznam!$A$4:$D$267,1)," ",VLOOKUP(#REF!,DKY_seznam!$A$4:$D$267,2)))</f>
        <v>#REF!</v>
      </c>
      <c r="E78" s="108" t="e">
        <f>IF(#REF!="","",CONCATENATE(VLOOKUP(#REF!,DKY_seznam!$A$4:$D$267,3)))</f>
        <v>#REF!</v>
      </c>
    </row>
    <row r="79" spans="1:5" ht="12.75">
      <c r="A79" s="108"/>
      <c r="B79" s="108" t="e">
        <f>IF(#REF!="","",CONCATENATE(VLOOKUP(#REF!,DKY_seznam!$A$4:$D$267,1)," ",VLOOKUP(#REF!,DKY_seznam!$A$4:$D$267,2)))</f>
        <v>#REF!</v>
      </c>
      <c r="C79" s="108" t="e">
        <f>IF(#REF!="","",CONCATENATE(VLOOKUP(#REF!,DKY_seznam!$A$4:$D$267,3)))</f>
        <v>#REF!</v>
      </c>
      <c r="D79" s="108" t="e">
        <f>IF(#REF!="","",CONCATENATE(VLOOKUP(#REF!,DKY_seznam!$A$4:$D$267,1)," ",VLOOKUP(#REF!,DKY_seznam!$A$4:$D$267,2)))</f>
        <v>#REF!</v>
      </c>
      <c r="E79" s="108" t="e">
        <f>IF(#REF!="","",CONCATENATE(VLOOKUP(#REF!,DKY_seznam!$A$4:$D$267,3)))</f>
        <v>#REF!</v>
      </c>
    </row>
    <row r="80" spans="1:5" ht="12.75">
      <c r="A80" s="108"/>
      <c r="B80" s="108" t="e">
        <f>IF(#REF!="","",CONCATENATE(VLOOKUP(#REF!,DKY_seznam!$A$4:$D$267,1)," ",VLOOKUP(#REF!,DKY_seznam!$A$4:$D$267,2)))</f>
        <v>#REF!</v>
      </c>
      <c r="C80" s="108" t="e">
        <f>IF(#REF!="","",CONCATENATE(VLOOKUP(#REF!,DKY_seznam!$A$4:$D$267,3)))</f>
        <v>#REF!</v>
      </c>
      <c r="D80" s="108" t="e">
        <f>IF(#REF!="","",CONCATENATE(VLOOKUP(#REF!,DKY_seznam!$A$4:$D$267,1)," ",VLOOKUP(#REF!,DKY_seznam!$A$4:$D$267,2)))</f>
        <v>#REF!</v>
      </c>
      <c r="E80" s="108" t="e">
        <f>IF(#REF!="","",CONCATENATE(VLOOKUP(#REF!,DKY_seznam!$A$4:$D$267,3)))</f>
        <v>#REF!</v>
      </c>
    </row>
  </sheetData>
  <sheetProtection password="CC0B" sheet="1" formatCells="0" formatColumns="0" formatRows="0" insertColumns="0" insertRows="0" deleteRows="0" sort="0" autoFilter="0"/>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asociace stolního tenisu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Olbricht</dc:creator>
  <cp:keywords/>
  <dc:description/>
  <cp:lastModifiedBy>Martin</cp:lastModifiedBy>
  <cp:lastPrinted>2016-08-28T11:46:21Z</cp:lastPrinted>
  <dcterms:created xsi:type="dcterms:W3CDTF">2002-02-19T15:28:55Z</dcterms:created>
  <dcterms:modified xsi:type="dcterms:W3CDTF">2016-08-28T22:59:38Z</dcterms:modified>
  <cp:category/>
  <cp:version/>
  <cp:contentType/>
  <cp:contentStatus/>
</cp:coreProperties>
</file>