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795"/>
  </bookViews>
  <sheets>
    <sheet name="Dorost" sheetId="2" r:id="rId1"/>
    <sheet name="List1" sheetId="3" r:id="rId2"/>
    <sheet name="List2" sheetId="4" r:id="rId3"/>
  </sheets>
  <definedNames>
    <definedName name="_xlnm.Print_Area" localSheetId="0">Dorost!$A$1:$O$74</definedName>
  </definedNames>
  <calcPr calcId="125725"/>
</workbook>
</file>

<file path=xl/calcChain.xml><?xml version="1.0" encoding="utf-8"?>
<calcChain xmlns="http://schemas.openxmlformats.org/spreadsheetml/2006/main">
  <c r="O14" i="2"/>
  <c r="O39"/>
  <c r="O42"/>
  <c r="O33"/>
  <c r="O36"/>
  <c r="O34"/>
  <c r="O43"/>
  <c r="O38"/>
  <c r="O44"/>
  <c r="O45"/>
  <c r="O47"/>
  <c r="O48"/>
  <c r="O49"/>
  <c r="O46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35"/>
  <c r="O40"/>
  <c r="O50"/>
  <c r="O51"/>
  <c r="O70"/>
  <c r="O71"/>
  <c r="O72"/>
  <c r="O37"/>
  <c r="O25"/>
  <c r="O16"/>
  <c r="O13"/>
  <c r="O12"/>
  <c r="O9"/>
  <c r="K76" i="4"/>
  <c r="L75"/>
  <c r="O47"/>
  <c r="O46"/>
  <c r="O38"/>
  <c r="O22"/>
  <c r="O60"/>
  <c r="O21"/>
  <c r="O20"/>
  <c r="O19"/>
  <c r="O37"/>
  <c r="O18"/>
  <c r="O33"/>
  <c r="O32"/>
  <c r="O36"/>
  <c r="O35"/>
  <c r="O53"/>
  <c r="O17"/>
  <c r="O16"/>
  <c r="O62"/>
  <c r="O59"/>
  <c r="O58"/>
  <c r="O15"/>
  <c r="O14"/>
  <c r="O45"/>
  <c r="O44"/>
  <c r="O13"/>
  <c r="O52"/>
  <c r="O43"/>
  <c r="O31"/>
  <c r="O69"/>
  <c r="O51"/>
  <c r="O42"/>
  <c r="O57"/>
  <c r="O56"/>
  <c r="O41"/>
  <c r="O39"/>
  <c r="O30"/>
  <c r="O12"/>
  <c r="O29"/>
  <c r="O28"/>
  <c r="O50"/>
  <c r="O34"/>
  <c r="O65"/>
  <c r="O40"/>
  <c r="O27"/>
  <c r="O61"/>
  <c r="O49"/>
  <c r="O26"/>
  <c r="O48"/>
  <c r="O25"/>
  <c r="O11"/>
  <c r="O24"/>
  <c r="O66"/>
  <c r="O10"/>
  <c r="O64"/>
  <c r="O9"/>
  <c r="O55"/>
  <c r="O68"/>
  <c r="O23"/>
  <c r="O8"/>
  <c r="O67"/>
  <c r="O54"/>
  <c r="O63"/>
  <c r="K76" i="3"/>
  <c r="L75"/>
  <c r="O51"/>
  <c r="O50"/>
  <c r="O40"/>
  <c r="O35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46"/>
  <c r="O49"/>
  <c r="O48"/>
  <c r="O47"/>
  <c r="O45"/>
  <c r="O44"/>
  <c r="O38"/>
  <c r="O43"/>
  <c r="O34"/>
  <c r="O36"/>
  <c r="O33"/>
  <c r="O42"/>
  <c r="O39"/>
  <c r="O41"/>
  <c r="O37"/>
  <c r="O32"/>
  <c r="O31"/>
  <c r="O28"/>
  <c r="O30"/>
  <c r="O25"/>
  <c r="O23"/>
  <c r="O21"/>
  <c r="O29"/>
  <c r="O27"/>
  <c r="O26"/>
  <c r="O24"/>
  <c r="O22"/>
  <c r="O20"/>
  <c r="O18"/>
  <c r="O19"/>
  <c r="O16"/>
  <c r="O15"/>
  <c r="O14"/>
  <c r="O17"/>
  <c r="O13"/>
  <c r="O10"/>
  <c r="O12"/>
  <c r="O11"/>
  <c r="O9"/>
  <c r="O8"/>
  <c r="O41" i="2"/>
  <c r="O32"/>
  <c r="O31"/>
  <c r="O30"/>
  <c r="O28"/>
  <c r="O23"/>
  <c r="O21"/>
  <c r="O29"/>
  <c r="O27"/>
  <c r="O26"/>
  <c r="O24"/>
  <c r="O22"/>
  <c r="O20"/>
  <c r="O18"/>
  <c r="O19"/>
  <c r="O15"/>
  <c r="O17"/>
  <c r="O11"/>
  <c r="O10"/>
  <c r="O8"/>
</calcChain>
</file>

<file path=xl/sharedStrings.xml><?xml version="1.0" encoding="utf-8"?>
<sst xmlns="http://schemas.openxmlformats.org/spreadsheetml/2006/main" count="806" uniqueCount="129">
  <si>
    <t>Petr</t>
  </si>
  <si>
    <t>Tomáš</t>
  </si>
  <si>
    <t>Martin</t>
  </si>
  <si>
    <t>Jan</t>
  </si>
  <si>
    <t>Vojtěch</t>
  </si>
  <si>
    <t>Patrik</t>
  </si>
  <si>
    <t>Havlíčkův Brod</t>
  </si>
  <si>
    <t>Humpolec</t>
  </si>
  <si>
    <t>POHÁR VYSOČINY - JEDNOTLIVCI</t>
  </si>
  <si>
    <t>Jihlava</t>
  </si>
  <si>
    <t>HB</t>
  </si>
  <si>
    <t>JI</t>
  </si>
  <si>
    <t>PE</t>
  </si>
  <si>
    <t>OKRESY</t>
  </si>
  <si>
    <t>Žďár n/S.-TJ</t>
  </si>
  <si>
    <t>Dominik</t>
  </si>
  <si>
    <t>Šimon</t>
  </si>
  <si>
    <t>Pavel</t>
  </si>
  <si>
    <t>Štěpán</t>
  </si>
  <si>
    <t>Marek</t>
  </si>
  <si>
    <t>Polná</t>
  </si>
  <si>
    <t>Třešť</t>
  </si>
  <si>
    <t>bonita turnaje</t>
  </si>
  <si>
    <t>ZR</t>
  </si>
  <si>
    <t>Erik</t>
  </si>
  <si>
    <t>Josef</t>
  </si>
  <si>
    <t>Hájek</t>
  </si>
  <si>
    <t>Jaroslav</t>
  </si>
  <si>
    <t>Lukáš</t>
  </si>
  <si>
    <t>Brůna</t>
  </si>
  <si>
    <t>Pazderka</t>
  </si>
  <si>
    <t>Stehno</t>
  </si>
  <si>
    <t>Svoboda</t>
  </si>
  <si>
    <t>Jakub</t>
  </si>
  <si>
    <t>Ostrov HB</t>
  </si>
  <si>
    <t>David</t>
  </si>
  <si>
    <t>Lucie</t>
  </si>
  <si>
    <t>Janáčková</t>
  </si>
  <si>
    <t>Pohár VYSOČINY:                   body celkem</t>
  </si>
  <si>
    <t>Palán</t>
  </si>
  <si>
    <t>Růžička</t>
  </si>
  <si>
    <t>Radim</t>
  </si>
  <si>
    <t>TR</t>
  </si>
  <si>
    <t>Roh</t>
  </si>
  <si>
    <t>Richard</t>
  </si>
  <si>
    <t>Pánek</t>
  </si>
  <si>
    <t>Bauer</t>
  </si>
  <si>
    <t>Michaela</t>
  </si>
  <si>
    <t>Václav</t>
  </si>
  <si>
    <t>Poskočil</t>
  </si>
  <si>
    <t>Třebíč</t>
  </si>
  <si>
    <t>Ondřej</t>
  </si>
  <si>
    <t>Manelyuk</t>
  </si>
  <si>
    <t>Dmytro</t>
  </si>
  <si>
    <t>Beránek</t>
  </si>
  <si>
    <t>Denys</t>
  </si>
  <si>
    <t>Vavřička</t>
  </si>
  <si>
    <t>Nikola</t>
  </si>
  <si>
    <t>Pražáková</t>
  </si>
  <si>
    <t>Kateřina</t>
  </si>
  <si>
    <t>Stařeč</t>
  </si>
  <si>
    <t>Rohová</t>
  </si>
  <si>
    <t>Jaroš</t>
  </si>
  <si>
    <t>Jáchym</t>
  </si>
  <si>
    <t>Roll</t>
  </si>
  <si>
    <t>Sedláček</t>
  </si>
  <si>
    <t>Fňukal</t>
  </si>
  <si>
    <t>Radek</t>
  </si>
  <si>
    <t>Tlačbaba</t>
  </si>
  <si>
    <t>Kocmanová</t>
  </si>
  <si>
    <t>Feitová</t>
  </si>
  <si>
    <t>Ruč</t>
  </si>
  <si>
    <t>Žáček</t>
  </si>
  <si>
    <t>Joksch</t>
  </si>
  <si>
    <t>Chotěboř</t>
  </si>
  <si>
    <t>Staněk</t>
  </si>
  <si>
    <t>Daniel</t>
  </si>
  <si>
    <t>Kristina</t>
  </si>
  <si>
    <t>Hlaváček</t>
  </si>
  <si>
    <t>Milan</t>
  </si>
  <si>
    <t>Novotný</t>
  </si>
  <si>
    <t>Veselý</t>
  </si>
  <si>
    <t>Dorost 2019 - 2020</t>
  </si>
  <si>
    <t>Kos</t>
  </si>
  <si>
    <t>Ledeč nad Sázavou</t>
  </si>
  <si>
    <t>Krajíček</t>
  </si>
  <si>
    <t>Tutka</t>
  </si>
  <si>
    <t>22.9.2019  Havlíčkův Brod</t>
  </si>
  <si>
    <t>6.10.2019  Havlíčkův Brod</t>
  </si>
  <si>
    <t>Hitzger</t>
  </si>
  <si>
    <t>Pokorný</t>
  </si>
  <si>
    <t>Nedbal</t>
  </si>
  <si>
    <t>Pelúch</t>
  </si>
  <si>
    <t>Roman</t>
  </si>
  <si>
    <t>Tomas</t>
  </si>
  <si>
    <t>Kocman</t>
  </si>
  <si>
    <t>Zavřel</t>
  </si>
  <si>
    <t>Bartík</t>
  </si>
  <si>
    <t>Hons</t>
  </si>
  <si>
    <t>Štolfa</t>
  </si>
  <si>
    <t>Ouřada</t>
  </si>
  <si>
    <t>Jonáš</t>
  </si>
  <si>
    <t>28.10.2019  Humpolec</t>
  </si>
  <si>
    <t>Šimek</t>
  </si>
  <si>
    <t>Miroslav</t>
  </si>
  <si>
    <t>Nečil</t>
  </si>
  <si>
    <t>Ladislav</t>
  </si>
  <si>
    <t>Fikar</t>
  </si>
  <si>
    <t>30.11.2019  Havlíčkův Brod</t>
  </si>
  <si>
    <t>Lenertová</t>
  </si>
  <si>
    <t>Marie</t>
  </si>
  <si>
    <t>Zahelová</t>
  </si>
  <si>
    <t>Viktorie</t>
  </si>
  <si>
    <t>42-43</t>
  </si>
  <si>
    <t>46-47</t>
  </si>
  <si>
    <t>49-51</t>
  </si>
  <si>
    <t>18.1.2020 HUMPOLEC</t>
  </si>
  <si>
    <t>Jírek</t>
  </si>
  <si>
    <t>Janáček</t>
  </si>
  <si>
    <t>N</t>
  </si>
  <si>
    <t>stav po 6. BTM</t>
  </si>
  <si>
    <t>9.2.2020 Polná</t>
  </si>
  <si>
    <t>Kříž</t>
  </si>
  <si>
    <t>Nikolas</t>
  </si>
  <si>
    <t>Jemnice</t>
  </si>
  <si>
    <t>Kunc</t>
  </si>
  <si>
    <t>Denk</t>
  </si>
  <si>
    <t>Strašil</t>
  </si>
  <si>
    <t>Jaromír</t>
  </si>
</sst>
</file>

<file path=xl/styles.xml><?xml version="1.0" encoding="utf-8"?>
<styleSheet xmlns="http://schemas.openxmlformats.org/spreadsheetml/2006/main">
  <fonts count="21">
    <font>
      <sz val="10"/>
      <name val="Arial CE"/>
      <charset val="238"/>
    </font>
    <font>
      <b/>
      <u/>
      <sz val="16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9"/>
      <name val="Arial CE"/>
      <charset val="238"/>
    </font>
    <font>
      <b/>
      <sz val="10"/>
      <color indexed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u/>
      <sz val="14"/>
      <name val="Arial CE"/>
      <charset val="238"/>
    </font>
    <font>
      <b/>
      <u/>
      <sz val="20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sz val="14"/>
      <name val="Arial CE"/>
      <charset val="238"/>
    </font>
    <font>
      <b/>
      <i/>
      <u/>
      <sz val="12"/>
      <name val="Arial CE"/>
      <charset val="238"/>
    </font>
    <font>
      <i/>
      <sz val="8"/>
      <name val="Arial CE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 CE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3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/>
    <xf numFmtId="0" fontId="12" fillId="0" borderId="0" xfId="0" applyFont="1" applyBorder="1" applyAlignment="1"/>
    <xf numFmtId="14" fontId="12" fillId="0" borderId="0" xfId="0" applyNumberFormat="1" applyFont="1" applyFill="1" applyBorder="1" applyAlignment="1"/>
    <xf numFmtId="0" fontId="13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0" fillId="0" borderId="0" xfId="0" applyFont="1" applyFill="1" applyBorder="1"/>
    <xf numFmtId="0" fontId="0" fillId="0" borderId="0" xfId="0" applyBorder="1"/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15" fillId="3" borderId="9" xfId="0" applyFont="1" applyFill="1" applyBorder="1"/>
    <xf numFmtId="0" fontId="15" fillId="3" borderId="10" xfId="0" applyFont="1" applyFill="1" applyBorder="1"/>
    <xf numFmtId="0" fontId="15" fillId="3" borderId="10" xfId="0" quotePrefix="1" applyNumberFormat="1" applyFont="1" applyFill="1" applyBorder="1" applyAlignment="1">
      <alignment horizontal="center"/>
    </xf>
    <xf numFmtId="0" fontId="15" fillId="3" borderId="11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0" fontId="15" fillId="3" borderId="5" xfId="0" applyFont="1" applyFill="1" applyBorder="1"/>
    <xf numFmtId="0" fontId="15" fillId="3" borderId="6" xfId="0" applyFont="1" applyFill="1" applyBorder="1"/>
    <xf numFmtId="0" fontId="15" fillId="3" borderId="6" xfId="0" quotePrefix="1" applyNumberFormat="1" applyFont="1" applyFill="1" applyBorder="1" applyAlignment="1">
      <alignment horizontal="center"/>
    </xf>
    <xf numFmtId="0" fontId="15" fillId="3" borderId="7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center"/>
    </xf>
    <xf numFmtId="0" fontId="16" fillId="3" borderId="5" xfId="0" applyFont="1" applyFill="1" applyBorder="1"/>
    <xf numFmtId="0" fontId="16" fillId="3" borderId="6" xfId="0" applyFont="1" applyFill="1" applyBorder="1"/>
    <xf numFmtId="0" fontId="0" fillId="3" borderId="8" xfId="0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5" fillId="3" borderId="17" xfId="0" applyFont="1" applyFill="1" applyBorder="1" applyAlignment="1">
      <alignment horizontal="center" textRotation="90"/>
    </xf>
    <xf numFmtId="0" fontId="3" fillId="3" borderId="11" xfId="0" applyFont="1" applyFill="1" applyBorder="1"/>
    <xf numFmtId="0" fontId="3" fillId="3" borderId="7" xfId="0" applyFont="1" applyFill="1" applyBorder="1"/>
    <xf numFmtId="0" fontId="15" fillId="3" borderId="10" xfId="0" applyFont="1" applyFill="1" applyBorder="1" applyAlignment="1">
      <alignment horizontal="center"/>
    </xf>
    <xf numFmtId="0" fontId="18" fillId="3" borderId="11" xfId="0" applyFont="1" applyFill="1" applyBorder="1"/>
    <xf numFmtId="0" fontId="18" fillId="3" borderId="7" xfId="0" applyFont="1" applyFill="1" applyBorder="1"/>
    <xf numFmtId="0" fontId="3" fillId="3" borderId="18" xfId="0" applyFont="1" applyFill="1" applyBorder="1"/>
    <xf numFmtId="2" fontId="0" fillId="0" borderId="0" xfId="0" applyNumberFormat="1"/>
    <xf numFmtId="0" fontId="0" fillId="3" borderId="12" xfId="0" applyFill="1" applyBorder="1" applyAlignment="1">
      <alignment horizontal="center"/>
    </xf>
    <xf numFmtId="0" fontId="17" fillId="3" borderId="19" xfId="0" applyFont="1" applyFill="1" applyBorder="1" applyAlignment="1">
      <alignment horizontal="left"/>
    </xf>
    <xf numFmtId="0" fontId="4" fillId="4" borderId="20" xfId="0" applyFont="1" applyFill="1" applyBorder="1" applyAlignment="1">
      <alignment textRotation="90" wrapText="1"/>
    </xf>
    <xf numFmtId="0" fontId="0" fillId="0" borderId="22" xfId="0" applyFill="1" applyBorder="1" applyAlignment="1">
      <alignment textRotation="90"/>
    </xf>
    <xf numFmtId="0" fontId="0" fillId="0" borderId="26" xfId="0" applyFill="1" applyBorder="1" applyAlignment="1">
      <alignment textRotation="90"/>
    </xf>
    <xf numFmtId="0" fontId="17" fillId="3" borderId="11" xfId="0" applyFont="1" applyFill="1" applyBorder="1" applyAlignment="1">
      <alignment horizontal="left"/>
    </xf>
    <xf numFmtId="0" fontId="16" fillId="3" borderId="9" xfId="0" applyFont="1" applyFill="1" applyBorder="1"/>
    <xf numFmtId="0" fontId="16" fillId="3" borderId="10" xfId="0" applyFont="1" applyFill="1" applyBorder="1"/>
    <xf numFmtId="0" fontId="3" fillId="3" borderId="27" xfId="0" applyFont="1" applyFill="1" applyBorder="1" applyAlignment="1">
      <alignment horizontal="center"/>
    </xf>
    <xf numFmtId="0" fontId="17" fillId="3" borderId="9" xfId="0" applyFont="1" applyFill="1" applyBorder="1"/>
    <xf numFmtId="0" fontId="17" fillId="3" borderId="10" xfId="0" applyFont="1" applyFill="1" applyBorder="1"/>
    <xf numFmtId="0" fontId="17" fillId="3" borderId="10" xfId="0" quotePrefix="1" applyNumberFormat="1" applyFont="1" applyFill="1" applyBorder="1" applyAlignment="1">
      <alignment horizontal="center"/>
    </xf>
    <xf numFmtId="0" fontId="0" fillId="0" borderId="3" xfId="0" applyFill="1" applyBorder="1" applyAlignment="1">
      <alignment textRotation="90"/>
    </xf>
    <xf numFmtId="2" fontId="0" fillId="0" borderId="0" xfId="0" applyNumberFormat="1" applyFill="1"/>
    <xf numFmtId="2" fontId="4" fillId="5" borderId="28" xfId="0" applyNumberFormat="1" applyFont="1" applyFill="1" applyBorder="1"/>
    <xf numFmtId="0" fontId="0" fillId="0" borderId="3" xfId="0" applyFont="1" applyFill="1" applyBorder="1" applyAlignment="1">
      <alignment textRotation="90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2" fontId="4" fillId="5" borderId="14" xfId="0" applyNumberFormat="1" applyFont="1" applyFill="1" applyBorder="1"/>
    <xf numFmtId="0" fontId="18" fillId="3" borderId="10" xfId="0" applyFont="1" applyFill="1" applyBorder="1"/>
    <xf numFmtId="0" fontId="18" fillId="3" borderId="19" xfId="0" applyFont="1" applyFill="1" applyBorder="1"/>
    <xf numFmtId="0" fontId="3" fillId="3" borderId="2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9" xfId="0" applyFont="1" applyFill="1" applyBorder="1"/>
    <xf numFmtId="0" fontId="3" fillId="3" borderId="6" xfId="0" applyFont="1" applyFill="1" applyBorder="1"/>
    <xf numFmtId="0" fontId="3" fillId="3" borderId="2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20" fillId="3" borderId="10" xfId="0" applyNumberFormat="1" applyFont="1" applyFill="1" applyBorder="1" applyAlignment="1">
      <alignment horizontal="center"/>
    </xf>
    <xf numFmtId="0" fontId="20" fillId="3" borderId="6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textRotation="90"/>
    </xf>
    <xf numFmtId="0" fontId="3" fillId="3" borderId="24" xfId="0" applyFont="1" applyFill="1" applyBorder="1"/>
    <xf numFmtId="2" fontId="4" fillId="5" borderId="15" xfId="0" applyNumberFormat="1" applyFont="1" applyFill="1" applyBorder="1"/>
    <xf numFmtId="0" fontId="0" fillId="3" borderId="21" xfId="0" applyFill="1" applyBorder="1" applyAlignment="1">
      <alignment horizontal="center"/>
    </xf>
    <xf numFmtId="0" fontId="3" fillId="3" borderId="31" xfId="0" applyFont="1" applyFill="1" applyBorder="1" applyAlignment="1">
      <alignment horizontal="center" vertical="center"/>
    </xf>
    <xf numFmtId="0" fontId="17" fillId="3" borderId="29" xfId="0" quotePrefix="1" applyNumberFormat="1" applyFont="1" applyFill="1" applyBorder="1" applyAlignment="1">
      <alignment horizontal="center"/>
    </xf>
    <xf numFmtId="0" fontId="17" fillId="3" borderId="30" xfId="0" applyFont="1" applyFill="1" applyBorder="1"/>
    <xf numFmtId="0" fontId="17" fillId="3" borderId="29" xfId="0" applyFont="1" applyFill="1" applyBorder="1"/>
    <xf numFmtId="1" fontId="3" fillId="3" borderId="30" xfId="0" applyNumberFormat="1" applyFont="1" applyFill="1" applyBorder="1"/>
    <xf numFmtId="2" fontId="4" fillId="5" borderId="13" xfId="0" applyNumberFormat="1" applyFont="1" applyFill="1" applyBorder="1"/>
    <xf numFmtId="0" fontId="18" fillId="3" borderId="25" xfId="0" applyFont="1" applyFill="1" applyBorder="1"/>
    <xf numFmtId="0" fontId="0" fillId="3" borderId="24" xfId="0" applyFont="1" applyFill="1" applyBorder="1"/>
    <xf numFmtId="0" fontId="0" fillId="6" borderId="10" xfId="0" applyFont="1" applyFill="1" applyBorder="1"/>
    <xf numFmtId="0" fontId="0" fillId="7" borderId="6" xfId="0" applyFont="1" applyFill="1" applyBorder="1"/>
    <xf numFmtId="0" fontId="0" fillId="7" borderId="10" xfId="0" applyFont="1" applyFill="1" applyBorder="1"/>
    <xf numFmtId="0" fontId="0" fillId="7" borderId="9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0" fontId="15" fillId="3" borderId="25" xfId="0" applyFont="1" applyFill="1" applyBorder="1" applyAlignment="1">
      <alignment horizontal="left"/>
    </xf>
    <xf numFmtId="0" fontId="0" fillId="3" borderId="23" xfId="0" applyFont="1" applyFill="1" applyBorder="1"/>
    <xf numFmtId="2" fontId="0" fillId="3" borderId="5" xfId="0" applyNumberFormat="1" applyFont="1" applyFill="1" applyBorder="1"/>
    <xf numFmtId="0" fontId="3" fillId="8" borderId="10" xfId="0" applyFont="1" applyFill="1" applyBorder="1" applyAlignment="1">
      <alignment horizontal="center"/>
    </xf>
    <xf numFmtId="0" fontId="15" fillId="8" borderId="10" xfId="0" quotePrefix="1" applyNumberFormat="1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9" fillId="3" borderId="6" xfId="0" quotePrefix="1" applyNumberFormat="1" applyFont="1" applyFill="1" applyBorder="1" applyAlignment="1">
      <alignment horizontal="center"/>
    </xf>
    <xf numFmtId="0" fontId="19" fillId="3" borderId="7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center"/>
    </xf>
    <xf numFmtId="0" fontId="0" fillId="7" borderId="5" xfId="0" applyFont="1" applyFill="1" applyBorder="1"/>
    <xf numFmtId="2" fontId="0" fillId="3" borderId="6" xfId="0" applyNumberFormat="1" applyFont="1" applyFill="1" applyBorder="1"/>
    <xf numFmtId="2" fontId="0" fillId="9" borderId="10" xfId="0" applyNumberFormat="1" applyFont="1" applyFill="1" applyBorder="1"/>
    <xf numFmtId="0" fontId="0" fillId="3" borderId="29" xfId="0" applyFont="1" applyFill="1" applyBorder="1"/>
    <xf numFmtId="2" fontId="3" fillId="3" borderId="29" xfId="0" applyNumberFormat="1" applyFont="1" applyFill="1" applyBorder="1"/>
    <xf numFmtId="2" fontId="3" fillId="7" borderId="10" xfId="0" applyNumberFormat="1" applyFont="1" applyFill="1" applyBorder="1"/>
    <xf numFmtId="2" fontId="3" fillId="3" borderId="10" xfId="0" applyNumberFormat="1" applyFont="1" applyFill="1" applyBorder="1"/>
    <xf numFmtId="2" fontId="3" fillId="3" borderId="6" xfId="0" applyNumberFormat="1" applyFont="1" applyFill="1" applyBorder="1"/>
    <xf numFmtId="2" fontId="3" fillId="3" borderId="24" xfId="0" applyNumberFormat="1" applyFont="1" applyFill="1" applyBorder="1"/>
    <xf numFmtId="2" fontId="0" fillId="3" borderId="10" xfId="0" applyNumberFormat="1" applyFont="1" applyFill="1" applyBorder="1"/>
    <xf numFmtId="2" fontId="0" fillId="3" borderId="9" xfId="0" applyNumberFormat="1" applyFont="1" applyFill="1" applyBorder="1"/>
    <xf numFmtId="0" fontId="17" fillId="3" borderId="23" xfId="0" applyFont="1" applyFill="1" applyBorder="1"/>
    <xf numFmtId="0" fontId="17" fillId="3" borderId="24" xfId="0" applyFont="1" applyFill="1" applyBorder="1"/>
    <xf numFmtId="0" fontId="17" fillId="3" borderId="24" xfId="0" applyFont="1" applyFill="1" applyBorder="1" applyAlignment="1">
      <alignment horizontal="center"/>
    </xf>
    <xf numFmtId="0" fontId="17" fillId="3" borderId="2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23" xfId="0" applyFont="1" applyFill="1" applyBorder="1"/>
    <xf numFmtId="0" fontId="18" fillId="3" borderId="6" xfId="0" applyFont="1" applyFill="1" applyBorder="1"/>
    <xf numFmtId="0" fontId="17" fillId="3" borderId="5" xfId="0" applyFont="1" applyFill="1" applyBorder="1"/>
    <xf numFmtId="0" fontId="15" fillId="3" borderId="30" xfId="0" applyFont="1" applyFill="1" applyBorder="1"/>
    <xf numFmtId="0" fontId="17" fillId="3" borderId="6" xfId="0" applyFont="1" applyFill="1" applyBorder="1"/>
    <xf numFmtId="0" fontId="15" fillId="3" borderId="29" xfId="0" applyFont="1" applyFill="1" applyBorder="1"/>
    <xf numFmtId="0" fontId="17" fillId="3" borderId="6" xfId="0" quotePrefix="1" applyNumberFormat="1" applyFont="1" applyFill="1" applyBorder="1" applyAlignment="1">
      <alignment horizontal="center"/>
    </xf>
    <xf numFmtId="0" fontId="15" fillId="3" borderId="29" xfId="0" quotePrefix="1" applyNumberFormat="1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0" fontId="19" fillId="3" borderId="10" xfId="0" quotePrefix="1" applyNumberFormat="1" applyFont="1" applyFill="1" applyBorder="1" applyAlignment="1">
      <alignment horizontal="center"/>
    </xf>
    <xf numFmtId="0" fontId="17" fillId="3" borderId="7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19" fillId="3" borderId="1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1" fontId="3" fillId="3" borderId="9" xfId="0" applyNumberFormat="1" applyFont="1" applyFill="1" applyBorder="1"/>
    <xf numFmtId="0" fontId="0" fillId="3" borderId="30" xfId="0" applyFont="1" applyFill="1" applyBorder="1"/>
    <xf numFmtId="0" fontId="15" fillId="3" borderId="33" xfId="0" applyFont="1" applyFill="1" applyBorder="1"/>
    <xf numFmtId="0" fontId="15" fillId="3" borderId="34" xfId="0" applyFont="1" applyFill="1" applyBorder="1"/>
    <xf numFmtId="0" fontId="15" fillId="3" borderId="34" xfId="0" applyFont="1" applyFill="1" applyBorder="1" applyAlignment="1">
      <alignment horizontal="center"/>
    </xf>
    <xf numFmtId="0" fontId="15" fillId="3" borderId="35" xfId="0" applyFont="1" applyFill="1" applyBorder="1" applyAlignment="1">
      <alignment horizontal="left"/>
    </xf>
    <xf numFmtId="0" fontId="0" fillId="3" borderId="36" xfId="0" applyFont="1" applyFill="1" applyBorder="1" applyAlignment="1">
      <alignment horizontal="center"/>
    </xf>
    <xf numFmtId="0" fontId="0" fillId="3" borderId="37" xfId="0" applyFont="1" applyFill="1" applyBorder="1"/>
    <xf numFmtId="0" fontId="0" fillId="3" borderId="38" xfId="0" applyFont="1" applyFill="1" applyBorder="1"/>
    <xf numFmtId="2" fontId="0" fillId="3" borderId="38" xfId="0" applyNumberFormat="1" applyFont="1" applyFill="1" applyBorder="1"/>
    <xf numFmtId="0" fontId="18" fillId="3" borderId="39" xfId="0" applyFont="1" applyFill="1" applyBorder="1"/>
    <xf numFmtId="2" fontId="4" fillId="5" borderId="40" xfId="0" applyNumberFormat="1" applyFont="1" applyFill="1" applyBorder="1"/>
    <xf numFmtId="0" fontId="15" fillId="3" borderId="41" xfId="0" applyFont="1" applyFill="1" applyBorder="1"/>
    <xf numFmtId="0" fontId="15" fillId="3" borderId="42" xfId="0" applyFont="1" applyFill="1" applyBorder="1"/>
    <xf numFmtId="0" fontId="15" fillId="3" borderId="42" xfId="0" quotePrefix="1" applyNumberFormat="1" applyFont="1" applyFill="1" applyBorder="1" applyAlignment="1">
      <alignment horizontal="center"/>
    </xf>
    <xf numFmtId="0" fontId="15" fillId="3" borderId="43" xfId="0" applyFont="1" applyFill="1" applyBorder="1" applyAlignment="1">
      <alignment horizontal="left"/>
    </xf>
    <xf numFmtId="0" fontId="0" fillId="3" borderId="44" xfId="0" applyFill="1" applyBorder="1" applyAlignment="1">
      <alignment horizontal="center"/>
    </xf>
    <xf numFmtId="0" fontId="0" fillId="3" borderId="41" xfId="0" applyFont="1" applyFill="1" applyBorder="1"/>
    <xf numFmtId="0" fontId="0" fillId="3" borderId="42" xfId="0" applyFont="1" applyFill="1" applyBorder="1"/>
    <xf numFmtId="2" fontId="0" fillId="3" borderId="42" xfId="0" applyNumberFormat="1" applyFont="1" applyFill="1" applyBorder="1"/>
    <xf numFmtId="0" fontId="0" fillId="3" borderId="43" xfId="0" applyFont="1" applyFill="1" applyBorder="1"/>
    <xf numFmtId="2" fontId="4" fillId="5" borderId="45" xfId="0" applyNumberFormat="1" applyFont="1" applyFill="1" applyBorder="1"/>
    <xf numFmtId="0" fontId="0" fillId="0" borderId="44" xfId="0" applyBorder="1"/>
    <xf numFmtId="2" fontId="0" fillId="0" borderId="44" xfId="0" applyNumberFormat="1" applyFill="1" applyBorder="1"/>
    <xf numFmtId="0" fontId="0" fillId="0" borderId="44" xfId="0" applyFill="1" applyBorder="1"/>
    <xf numFmtId="14" fontId="11" fillId="2" borderId="3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14" fontId="11" fillId="2" borderId="46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0" fillId="0" borderId="47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Normal="100" workbookViewId="0">
      <selection activeCell="I3" sqref="I3:O3"/>
    </sheetView>
  </sheetViews>
  <sheetFormatPr defaultRowHeight="12.75"/>
  <cols>
    <col min="1" max="1" width="7" style="25" customWidth="1"/>
    <col min="2" max="2" width="14.42578125" customWidth="1"/>
    <col min="3" max="3" width="8.7109375" bestFit="1" customWidth="1"/>
    <col min="4" max="4" width="6" style="10" customWidth="1"/>
    <col min="5" max="5" width="20.28515625" style="4" customWidth="1"/>
    <col min="6" max="6" width="5.7109375" style="10" customWidth="1"/>
    <col min="7" max="9" width="6.7109375" customWidth="1"/>
    <col min="10" max="10" width="6.28515625" customWidth="1"/>
    <col min="11" max="11" width="7.140625" customWidth="1"/>
    <col min="12" max="12" width="8.5703125" customWidth="1"/>
    <col min="13" max="14" width="7.140625" customWidth="1"/>
    <col min="15" max="15" width="12" customWidth="1"/>
  </cols>
  <sheetData>
    <row r="1" spans="1:17" ht="26.25">
      <c r="A1" s="24"/>
      <c r="B1" s="8" t="s">
        <v>8</v>
      </c>
      <c r="M1" s="7"/>
    </row>
    <row r="2" spans="1:17" ht="4.5" customHeight="1"/>
    <row r="3" spans="1:17" ht="21" customHeight="1">
      <c r="A3" s="24"/>
      <c r="B3" s="2" t="s">
        <v>82</v>
      </c>
      <c r="C3" s="2"/>
      <c r="D3" s="11"/>
      <c r="E3" s="5"/>
      <c r="F3" s="11"/>
      <c r="G3" s="3"/>
      <c r="H3" s="3"/>
      <c r="I3" s="180" t="s">
        <v>120</v>
      </c>
      <c r="J3" s="181"/>
      <c r="K3" s="181"/>
      <c r="L3" s="181"/>
      <c r="M3" s="181"/>
      <c r="N3" s="182"/>
      <c r="O3" s="183"/>
    </row>
    <row r="4" spans="1:17" ht="9" customHeight="1">
      <c r="A4" s="24"/>
      <c r="B4" s="2"/>
      <c r="C4" s="2"/>
      <c r="D4" s="11"/>
      <c r="E4" s="5"/>
      <c r="F4" s="11"/>
      <c r="G4" s="3"/>
      <c r="H4" s="3"/>
      <c r="I4" s="3"/>
      <c r="J4" s="3"/>
      <c r="K4" s="16"/>
      <c r="L4" s="15"/>
      <c r="M4" s="14"/>
      <c r="N4" s="14"/>
    </row>
    <row r="5" spans="1:17" s="22" customFormat="1" ht="9" customHeight="1">
      <c r="A5" s="26"/>
      <c r="B5" s="17"/>
      <c r="C5" s="18"/>
      <c r="D5" s="19"/>
      <c r="E5" s="18"/>
      <c r="F5" s="19"/>
      <c r="G5" s="20"/>
      <c r="H5" s="20"/>
      <c r="I5" s="21"/>
      <c r="J5" s="21"/>
      <c r="K5" s="21"/>
      <c r="L5" s="21"/>
      <c r="M5" s="21"/>
      <c r="N5" s="14"/>
    </row>
    <row r="6" spans="1:17" ht="9" customHeight="1" thickBot="1">
      <c r="A6" s="24"/>
      <c r="B6" s="3"/>
      <c r="C6" s="3"/>
      <c r="D6" s="13"/>
      <c r="E6" s="6"/>
      <c r="F6" s="13"/>
      <c r="G6" s="9"/>
      <c r="H6" s="9"/>
      <c r="I6" s="9"/>
      <c r="J6" s="9"/>
      <c r="K6" s="9"/>
      <c r="L6" s="9"/>
      <c r="M6" s="9"/>
      <c r="N6" s="23"/>
      <c r="O6" s="12"/>
    </row>
    <row r="7" spans="1:17" ht="158.25" customHeight="1" thickBot="1">
      <c r="A7" s="92"/>
      <c r="B7" s="27"/>
      <c r="C7" s="28"/>
      <c r="D7" s="29"/>
      <c r="E7" s="79"/>
      <c r="F7" s="53" t="s">
        <v>13</v>
      </c>
      <c r="G7" s="64" t="s">
        <v>87</v>
      </c>
      <c r="H7" s="73" t="s">
        <v>88</v>
      </c>
      <c r="I7" s="76" t="s">
        <v>102</v>
      </c>
      <c r="J7" s="73" t="s">
        <v>108</v>
      </c>
      <c r="K7" s="65" t="s">
        <v>116</v>
      </c>
      <c r="L7" s="73" t="s">
        <v>121</v>
      </c>
      <c r="M7" s="73"/>
      <c r="N7" s="73"/>
      <c r="O7" s="63" t="s">
        <v>38</v>
      </c>
    </row>
    <row r="8" spans="1:17" ht="20.100000000000001" customHeight="1">
      <c r="A8" s="91">
        <v>1</v>
      </c>
      <c r="B8" s="98" t="s">
        <v>49</v>
      </c>
      <c r="C8" s="99" t="s">
        <v>15</v>
      </c>
      <c r="D8" s="97">
        <v>2002</v>
      </c>
      <c r="E8" s="62" t="s">
        <v>50</v>
      </c>
      <c r="F8" s="69" t="s">
        <v>42</v>
      </c>
      <c r="G8" s="100">
        <v>68.599999999999994</v>
      </c>
      <c r="H8" s="85">
        <v>116.3</v>
      </c>
      <c r="I8" s="85">
        <v>127.5</v>
      </c>
      <c r="J8" s="85"/>
      <c r="K8" s="122">
        <v>58.52</v>
      </c>
      <c r="L8" s="123">
        <v>133.5</v>
      </c>
      <c r="M8" s="85"/>
      <c r="N8" s="82"/>
      <c r="O8" s="101">
        <f>SUM(G8:N8)</f>
        <v>504.41999999999996</v>
      </c>
      <c r="Q8" s="3"/>
    </row>
    <row r="9" spans="1:17" ht="20.100000000000001" customHeight="1">
      <c r="A9" s="96">
        <v>2</v>
      </c>
      <c r="B9" s="70" t="s">
        <v>52</v>
      </c>
      <c r="C9" s="71" t="s">
        <v>53</v>
      </c>
      <c r="D9" s="72">
        <v>2005</v>
      </c>
      <c r="E9" s="66" t="s">
        <v>20</v>
      </c>
      <c r="F9" s="50" t="s">
        <v>11</v>
      </c>
      <c r="G9" s="51">
        <v>63.7</v>
      </c>
      <c r="H9" s="52">
        <v>65.099999999999994</v>
      </c>
      <c r="I9" s="52">
        <v>59.5</v>
      </c>
      <c r="J9" s="52">
        <v>103.75</v>
      </c>
      <c r="K9" s="40">
        <v>104.5</v>
      </c>
      <c r="L9" s="124">
        <v>41.83</v>
      </c>
      <c r="M9" s="52"/>
      <c r="N9" s="57"/>
      <c r="O9" s="75">
        <f>SUM(G9:K9,M9:N9)</f>
        <v>396.55</v>
      </c>
      <c r="Q9" s="3"/>
    </row>
    <row r="10" spans="1:17" ht="20.100000000000001" customHeight="1" thickBot="1">
      <c r="A10" s="88">
        <v>3</v>
      </c>
      <c r="B10" s="130" t="s">
        <v>66</v>
      </c>
      <c r="C10" s="131" t="s">
        <v>67</v>
      </c>
      <c r="D10" s="132">
        <v>2002</v>
      </c>
      <c r="E10" s="133" t="s">
        <v>14</v>
      </c>
      <c r="F10" s="134" t="s">
        <v>23</v>
      </c>
      <c r="G10" s="135">
        <v>58.8</v>
      </c>
      <c r="H10" s="93">
        <v>19.53</v>
      </c>
      <c r="I10" s="93">
        <v>72.25</v>
      </c>
      <c r="J10" s="93">
        <v>124.5</v>
      </c>
      <c r="K10" s="103"/>
      <c r="L10" s="127">
        <v>111.25</v>
      </c>
      <c r="M10" s="103"/>
      <c r="N10" s="102"/>
      <c r="O10" s="94">
        <f>SUM(G10:N10)</f>
        <v>386.33</v>
      </c>
      <c r="Q10" s="3"/>
    </row>
    <row r="11" spans="1:17" ht="20.100000000000001" customHeight="1">
      <c r="A11" s="91">
        <v>4</v>
      </c>
      <c r="B11" s="42" t="s">
        <v>56</v>
      </c>
      <c r="C11" s="43" t="s">
        <v>44</v>
      </c>
      <c r="D11" s="44">
        <v>2004</v>
      </c>
      <c r="E11" s="45" t="s">
        <v>6</v>
      </c>
      <c r="F11" s="30" t="s">
        <v>10</v>
      </c>
      <c r="G11" s="31">
        <v>83.3</v>
      </c>
      <c r="H11" s="32">
        <v>79.05</v>
      </c>
      <c r="I11" s="32"/>
      <c r="J11" s="32"/>
      <c r="K11" s="32">
        <v>125.4</v>
      </c>
      <c r="L11" s="126">
        <v>89</v>
      </c>
      <c r="M11" s="86"/>
      <c r="N11" s="58"/>
      <c r="O11" s="80">
        <f>SUM(G11:N11)</f>
        <v>376.75</v>
      </c>
      <c r="Q11" s="3"/>
    </row>
    <row r="12" spans="1:17" ht="20.100000000000001" customHeight="1">
      <c r="A12" s="83">
        <v>5</v>
      </c>
      <c r="B12" s="34" t="s">
        <v>26</v>
      </c>
      <c r="C12" s="35" t="s">
        <v>27</v>
      </c>
      <c r="D12" s="36">
        <v>2003</v>
      </c>
      <c r="E12" s="37" t="s">
        <v>7</v>
      </c>
      <c r="F12" s="38" t="s">
        <v>12</v>
      </c>
      <c r="G12" s="39">
        <v>53.9</v>
      </c>
      <c r="H12" s="106">
        <v>39.99</v>
      </c>
      <c r="I12" s="40">
        <v>85</v>
      </c>
      <c r="J12" s="40">
        <v>53.95</v>
      </c>
      <c r="K12" s="40">
        <v>83.6</v>
      </c>
      <c r="L12" s="125">
        <v>75.650000000000006</v>
      </c>
      <c r="M12" s="40"/>
      <c r="N12" s="57"/>
      <c r="O12" s="75">
        <f>SUM(G12,I12:N12)</f>
        <v>352.1</v>
      </c>
      <c r="Q12" s="3"/>
    </row>
    <row r="13" spans="1:17" ht="20.100000000000001" customHeight="1">
      <c r="A13" s="83">
        <v>6</v>
      </c>
      <c r="B13" s="47" t="s">
        <v>37</v>
      </c>
      <c r="C13" s="48" t="s">
        <v>36</v>
      </c>
      <c r="D13" s="116">
        <v>2004</v>
      </c>
      <c r="E13" s="117" t="s">
        <v>14</v>
      </c>
      <c r="F13" s="118" t="s">
        <v>23</v>
      </c>
      <c r="G13" s="31">
        <v>36.26</v>
      </c>
      <c r="H13" s="32">
        <v>43.71</v>
      </c>
      <c r="I13" s="120">
        <v>106.25</v>
      </c>
      <c r="J13" s="32">
        <v>70.55</v>
      </c>
      <c r="K13" s="105">
        <v>32.6</v>
      </c>
      <c r="L13" s="120">
        <v>62.3</v>
      </c>
      <c r="M13" s="32"/>
      <c r="N13" s="55"/>
      <c r="O13" s="80">
        <f>SUM(G13:J13,L13:N13)</f>
        <v>319.07</v>
      </c>
      <c r="Q13" s="3"/>
    </row>
    <row r="14" spans="1:17" ht="20.100000000000001" customHeight="1">
      <c r="A14" s="83">
        <v>7</v>
      </c>
      <c r="B14" s="34" t="s">
        <v>52</v>
      </c>
      <c r="C14" s="35" t="s">
        <v>55</v>
      </c>
      <c r="D14" s="36">
        <v>2005</v>
      </c>
      <c r="E14" s="37" t="s">
        <v>20</v>
      </c>
      <c r="F14" s="38" t="s">
        <v>11</v>
      </c>
      <c r="G14" s="107">
        <v>34.299999999999997</v>
      </c>
      <c r="H14" s="40">
        <v>55.8</v>
      </c>
      <c r="I14" s="40">
        <v>55.25</v>
      </c>
      <c r="J14" s="40">
        <v>45.65</v>
      </c>
      <c r="K14" s="40">
        <v>50.16</v>
      </c>
      <c r="L14" s="128">
        <v>53.4</v>
      </c>
      <c r="M14" s="40"/>
      <c r="N14" s="54"/>
      <c r="O14" s="75">
        <f>SUM(H14:N14)</f>
        <v>260.26</v>
      </c>
      <c r="Q14" s="3"/>
    </row>
    <row r="15" spans="1:17" ht="20.100000000000001" customHeight="1">
      <c r="A15" s="83">
        <v>8</v>
      </c>
      <c r="B15" s="34" t="s">
        <v>46</v>
      </c>
      <c r="C15" s="35" t="s">
        <v>3</v>
      </c>
      <c r="D15" s="36">
        <v>2004</v>
      </c>
      <c r="E15" s="37" t="s">
        <v>6</v>
      </c>
      <c r="F15" s="61" t="s">
        <v>10</v>
      </c>
      <c r="G15" s="39">
        <v>41.16</v>
      </c>
      <c r="H15" s="40">
        <v>51.15</v>
      </c>
      <c r="I15" s="40">
        <v>46.75</v>
      </c>
      <c r="J15" s="40">
        <v>58.1</v>
      </c>
      <c r="K15" s="40">
        <v>45.98</v>
      </c>
      <c r="L15" s="128"/>
      <c r="M15" s="40"/>
      <c r="N15" s="57"/>
      <c r="O15" s="75">
        <f>SUM(G15:N15)</f>
        <v>243.14</v>
      </c>
      <c r="Q15" s="3"/>
    </row>
    <row r="16" spans="1:17" ht="20.100000000000001" customHeight="1">
      <c r="A16" s="83">
        <v>9</v>
      </c>
      <c r="B16" s="34" t="s">
        <v>80</v>
      </c>
      <c r="C16" s="35" t="s">
        <v>4</v>
      </c>
      <c r="D16" s="36">
        <v>2002</v>
      </c>
      <c r="E16" s="37" t="s">
        <v>50</v>
      </c>
      <c r="F16" s="38" t="s">
        <v>42</v>
      </c>
      <c r="G16" s="31">
        <v>49</v>
      </c>
      <c r="H16" s="32">
        <v>60.45</v>
      </c>
      <c r="I16" s="32">
        <v>51</v>
      </c>
      <c r="J16" s="32">
        <v>33.200000000000003</v>
      </c>
      <c r="K16" s="105">
        <v>29.26</v>
      </c>
      <c r="L16" s="120">
        <v>48.95</v>
      </c>
      <c r="M16" s="32"/>
      <c r="N16" s="55"/>
      <c r="O16" s="75">
        <f>SUM(G16:J16,L16:N16)</f>
        <v>242.59999999999997</v>
      </c>
      <c r="Q16" s="3"/>
    </row>
    <row r="17" spans="1:17" ht="20.100000000000001" customHeight="1">
      <c r="A17" s="83">
        <v>10</v>
      </c>
      <c r="B17" s="34" t="s">
        <v>65</v>
      </c>
      <c r="C17" s="35" t="s">
        <v>48</v>
      </c>
      <c r="D17" s="56">
        <v>2003</v>
      </c>
      <c r="E17" s="37" t="s">
        <v>6</v>
      </c>
      <c r="F17" s="61" t="s">
        <v>10</v>
      </c>
      <c r="G17" s="39">
        <v>98</v>
      </c>
      <c r="H17" s="40">
        <v>28.83</v>
      </c>
      <c r="I17" s="52"/>
      <c r="J17" s="40">
        <v>39.01</v>
      </c>
      <c r="K17" s="40">
        <v>71.06</v>
      </c>
      <c r="L17" s="125"/>
      <c r="M17" s="52"/>
      <c r="N17" s="57"/>
      <c r="O17" s="75">
        <f t="shared" ref="O17:O22" si="0">SUM(G17:N17)</f>
        <v>236.9</v>
      </c>
      <c r="Q17" s="3"/>
    </row>
    <row r="18" spans="1:17" ht="20.100000000000001" customHeight="1">
      <c r="A18" s="83">
        <v>11</v>
      </c>
      <c r="B18" s="34" t="s">
        <v>39</v>
      </c>
      <c r="C18" s="35" t="s">
        <v>1</v>
      </c>
      <c r="D18" s="36">
        <v>2005</v>
      </c>
      <c r="E18" s="37" t="s">
        <v>21</v>
      </c>
      <c r="F18" s="61" t="s">
        <v>11</v>
      </c>
      <c r="G18" s="39">
        <v>29.4</v>
      </c>
      <c r="H18" s="40"/>
      <c r="I18" s="40"/>
      <c r="J18" s="40">
        <v>83</v>
      </c>
      <c r="K18" s="40">
        <v>54.34</v>
      </c>
      <c r="L18" s="128">
        <v>44.5</v>
      </c>
      <c r="M18" s="40"/>
      <c r="N18" s="54"/>
      <c r="O18" s="75">
        <f t="shared" si="0"/>
        <v>211.24</v>
      </c>
      <c r="Q18" s="3"/>
    </row>
    <row r="19" spans="1:17" ht="20.100000000000001" customHeight="1">
      <c r="A19" s="83">
        <v>12</v>
      </c>
      <c r="B19" s="34" t="s">
        <v>31</v>
      </c>
      <c r="C19" s="35" t="s">
        <v>25</v>
      </c>
      <c r="D19" s="56">
        <v>2005</v>
      </c>
      <c r="E19" s="37" t="s">
        <v>7</v>
      </c>
      <c r="F19" s="61" t="s">
        <v>12</v>
      </c>
      <c r="G19" s="39">
        <v>38.22</v>
      </c>
      <c r="H19" s="40">
        <v>46.5</v>
      </c>
      <c r="I19" s="40">
        <v>42.5</v>
      </c>
      <c r="J19" s="40">
        <v>49.8</v>
      </c>
      <c r="K19" s="40"/>
      <c r="L19" s="128"/>
      <c r="M19" s="40"/>
      <c r="N19" s="57"/>
      <c r="O19" s="75">
        <f t="shared" si="0"/>
        <v>177.01999999999998</v>
      </c>
      <c r="Q19" s="3"/>
    </row>
    <row r="20" spans="1:17" ht="20.100000000000001" customHeight="1">
      <c r="A20" s="83">
        <v>13</v>
      </c>
      <c r="B20" s="34" t="s">
        <v>54</v>
      </c>
      <c r="C20" s="35" t="s">
        <v>0</v>
      </c>
      <c r="D20" s="36">
        <v>2004</v>
      </c>
      <c r="E20" s="37" t="s">
        <v>6</v>
      </c>
      <c r="F20" s="61" t="s">
        <v>10</v>
      </c>
      <c r="G20" s="39">
        <v>46.06</v>
      </c>
      <c r="H20" s="40">
        <v>37.200000000000003</v>
      </c>
      <c r="I20" s="40">
        <v>39.950000000000003</v>
      </c>
      <c r="J20" s="40"/>
      <c r="K20" s="40">
        <v>41.8</v>
      </c>
      <c r="L20" s="128"/>
      <c r="M20" s="40"/>
      <c r="N20" s="57"/>
      <c r="O20" s="75">
        <f t="shared" si="0"/>
        <v>165.01</v>
      </c>
      <c r="Q20" s="3"/>
    </row>
    <row r="21" spans="1:17" ht="20.100000000000001" customHeight="1">
      <c r="A21" s="83">
        <v>14</v>
      </c>
      <c r="B21" s="42" t="s">
        <v>43</v>
      </c>
      <c r="C21" s="43" t="s">
        <v>1</v>
      </c>
      <c r="D21" s="44">
        <v>2003</v>
      </c>
      <c r="E21" s="45" t="s">
        <v>7</v>
      </c>
      <c r="F21" s="49" t="s">
        <v>12</v>
      </c>
      <c r="G21" s="39"/>
      <c r="H21" s="40">
        <v>25.11</v>
      </c>
      <c r="I21" s="40">
        <v>38.25</v>
      </c>
      <c r="J21" s="40">
        <v>22.41</v>
      </c>
      <c r="K21" s="40">
        <v>35.11</v>
      </c>
      <c r="L21" s="128">
        <v>38.270000000000003</v>
      </c>
      <c r="M21" s="40"/>
      <c r="N21" s="41"/>
      <c r="O21" s="80">
        <f t="shared" si="0"/>
        <v>159.15</v>
      </c>
      <c r="Q21" s="3"/>
    </row>
    <row r="22" spans="1:17" ht="20.100000000000001" customHeight="1">
      <c r="A22" s="84">
        <v>15</v>
      </c>
      <c r="B22" s="42" t="s">
        <v>89</v>
      </c>
      <c r="C22" s="43" t="s">
        <v>33</v>
      </c>
      <c r="D22" s="44">
        <v>2006</v>
      </c>
      <c r="E22" s="45" t="s">
        <v>34</v>
      </c>
      <c r="F22" s="30" t="s">
        <v>10</v>
      </c>
      <c r="G22" s="31">
        <v>147</v>
      </c>
      <c r="H22" s="32"/>
      <c r="I22" s="32"/>
      <c r="J22" s="136"/>
      <c r="K22" s="32"/>
      <c r="L22" s="126"/>
      <c r="M22" s="86"/>
      <c r="N22" s="58"/>
      <c r="O22" s="80">
        <f t="shared" si="0"/>
        <v>147</v>
      </c>
      <c r="Q22" s="3"/>
    </row>
    <row r="23" spans="1:17" ht="20.100000000000001" customHeight="1">
      <c r="A23" s="84">
        <v>16</v>
      </c>
      <c r="B23" s="42" t="s">
        <v>30</v>
      </c>
      <c r="C23" s="43" t="s">
        <v>5</v>
      </c>
      <c r="D23" s="44">
        <v>2004</v>
      </c>
      <c r="E23" s="45" t="s">
        <v>7</v>
      </c>
      <c r="F23" s="49" t="s">
        <v>12</v>
      </c>
      <c r="G23" s="119">
        <v>9.8000000000000007</v>
      </c>
      <c r="H23" s="32">
        <v>14.88</v>
      </c>
      <c r="I23" s="32">
        <v>31.45</v>
      </c>
      <c r="J23" s="32">
        <v>35.69</v>
      </c>
      <c r="K23" s="32">
        <v>27.59</v>
      </c>
      <c r="L23" s="120">
        <v>35.6</v>
      </c>
      <c r="M23" s="32"/>
      <c r="N23" s="58"/>
      <c r="O23" s="75">
        <f>SUM(H23:N23)</f>
        <v>145.21</v>
      </c>
      <c r="Q23" s="3"/>
    </row>
    <row r="24" spans="1:17" ht="20.100000000000001" customHeight="1">
      <c r="A24" s="84">
        <v>17</v>
      </c>
      <c r="B24" s="34" t="s">
        <v>32</v>
      </c>
      <c r="C24" s="35" t="s">
        <v>28</v>
      </c>
      <c r="D24" s="36">
        <v>2006</v>
      </c>
      <c r="E24" s="37" t="s">
        <v>34</v>
      </c>
      <c r="F24" s="61" t="s">
        <v>10</v>
      </c>
      <c r="G24" s="39"/>
      <c r="H24" s="40">
        <v>139.5</v>
      </c>
      <c r="I24" s="40"/>
      <c r="J24" s="40"/>
      <c r="K24" s="40"/>
      <c r="L24" s="128"/>
      <c r="M24" s="40"/>
      <c r="N24" s="41"/>
      <c r="O24" s="75">
        <f>SUM(G24:N24)</f>
        <v>139.5</v>
      </c>
      <c r="Q24" s="3"/>
    </row>
    <row r="25" spans="1:17" ht="20.100000000000001" customHeight="1">
      <c r="A25" s="84">
        <v>18</v>
      </c>
      <c r="B25" s="67" t="s">
        <v>58</v>
      </c>
      <c r="C25" s="68" t="s">
        <v>59</v>
      </c>
      <c r="D25" s="36">
        <v>2003</v>
      </c>
      <c r="E25" s="37" t="s">
        <v>60</v>
      </c>
      <c r="F25" s="61" t="s">
        <v>42</v>
      </c>
      <c r="G25" s="39">
        <v>16.66</v>
      </c>
      <c r="H25" s="106">
        <v>11.16</v>
      </c>
      <c r="I25" s="40">
        <v>13.6</v>
      </c>
      <c r="J25" s="40">
        <v>41.5</v>
      </c>
      <c r="K25" s="40">
        <v>30.93</v>
      </c>
      <c r="L25" s="128">
        <v>32.93</v>
      </c>
      <c r="M25" s="40"/>
      <c r="N25" s="41"/>
      <c r="O25" s="75">
        <f>SUM(G25,I25:N25)</f>
        <v>135.62</v>
      </c>
      <c r="Q25" s="3"/>
    </row>
    <row r="26" spans="1:17" ht="20.100000000000001" customHeight="1">
      <c r="A26" s="84">
        <v>19</v>
      </c>
      <c r="B26" s="47" t="s">
        <v>61</v>
      </c>
      <c r="C26" s="48" t="s">
        <v>47</v>
      </c>
      <c r="D26" s="44">
        <v>2007</v>
      </c>
      <c r="E26" s="45" t="s">
        <v>7</v>
      </c>
      <c r="F26" s="30" t="s">
        <v>12</v>
      </c>
      <c r="G26" s="112">
        <v>24.5</v>
      </c>
      <c r="H26" s="32">
        <v>34.409999999999997</v>
      </c>
      <c r="I26" s="32">
        <v>36.549999999999997</v>
      </c>
      <c r="J26" s="32"/>
      <c r="K26" s="32">
        <v>36.78</v>
      </c>
      <c r="L26" s="120"/>
      <c r="M26" s="32"/>
      <c r="N26" s="58"/>
      <c r="O26" s="80">
        <f>SUM(G26:K26)</f>
        <v>132.24</v>
      </c>
      <c r="Q26" s="3"/>
    </row>
    <row r="27" spans="1:17" ht="20.100000000000001" customHeight="1">
      <c r="A27" s="83">
        <v>20</v>
      </c>
      <c r="B27" s="34" t="s">
        <v>98</v>
      </c>
      <c r="C27" s="35" t="s">
        <v>35</v>
      </c>
      <c r="D27" s="36">
        <v>2006</v>
      </c>
      <c r="E27" s="37" t="s">
        <v>9</v>
      </c>
      <c r="F27" s="38" t="s">
        <v>11</v>
      </c>
      <c r="G27" s="39"/>
      <c r="H27" s="40">
        <v>41.85</v>
      </c>
      <c r="I27" s="40">
        <v>26.35</v>
      </c>
      <c r="J27" s="40">
        <v>37.35</v>
      </c>
      <c r="K27" s="40">
        <v>20.9</v>
      </c>
      <c r="L27" s="128"/>
      <c r="M27" s="40"/>
      <c r="N27" s="41"/>
      <c r="O27" s="75">
        <f>SUM(G27:N27)</f>
        <v>126.45000000000002</v>
      </c>
      <c r="Q27" s="3"/>
    </row>
    <row r="28" spans="1:17" ht="20.100000000000001" customHeight="1">
      <c r="A28" s="83">
        <v>21</v>
      </c>
      <c r="B28" s="34" t="s">
        <v>80</v>
      </c>
      <c r="C28" s="35" t="s">
        <v>1</v>
      </c>
      <c r="D28" s="36">
        <v>2003</v>
      </c>
      <c r="E28" s="37" t="s">
        <v>50</v>
      </c>
      <c r="F28" s="38" t="s">
        <v>42</v>
      </c>
      <c r="G28" s="107">
        <v>16.66</v>
      </c>
      <c r="H28" s="40">
        <v>16.739999999999998</v>
      </c>
      <c r="I28" s="40">
        <v>20.399999999999999</v>
      </c>
      <c r="J28" s="40">
        <v>30.71</v>
      </c>
      <c r="K28" s="40">
        <v>25.08</v>
      </c>
      <c r="L28" s="128">
        <v>30.26</v>
      </c>
      <c r="M28" s="52"/>
      <c r="N28" s="57"/>
      <c r="O28" s="75">
        <f>SUM(H28:N28)</f>
        <v>123.19</v>
      </c>
      <c r="Q28" s="3"/>
    </row>
    <row r="29" spans="1:17" ht="20.100000000000001" customHeight="1">
      <c r="A29" s="83">
        <v>22</v>
      </c>
      <c r="B29" s="34" t="s">
        <v>73</v>
      </c>
      <c r="C29" s="35" t="s">
        <v>33</v>
      </c>
      <c r="D29" s="36">
        <v>2003</v>
      </c>
      <c r="E29" s="37" t="s">
        <v>74</v>
      </c>
      <c r="F29" s="38" t="s">
        <v>10</v>
      </c>
      <c r="G29" s="39">
        <v>122.5</v>
      </c>
      <c r="H29" s="40"/>
      <c r="I29" s="52"/>
      <c r="J29" s="52"/>
      <c r="K29" s="40"/>
      <c r="L29" s="125"/>
      <c r="M29" s="52"/>
      <c r="N29" s="57"/>
      <c r="O29" s="75">
        <f t="shared" ref="O29:O36" si="1">SUM(G29:N29)</f>
        <v>122.5</v>
      </c>
      <c r="Q29" s="3"/>
    </row>
    <row r="30" spans="1:17" ht="20.100000000000001" customHeight="1">
      <c r="A30" s="83">
        <v>23</v>
      </c>
      <c r="B30" s="42" t="s">
        <v>40</v>
      </c>
      <c r="C30" s="43" t="s">
        <v>33</v>
      </c>
      <c r="D30" s="46">
        <v>2007</v>
      </c>
      <c r="E30" s="45" t="s">
        <v>34</v>
      </c>
      <c r="F30" s="30" t="s">
        <v>10</v>
      </c>
      <c r="G30" s="31"/>
      <c r="H30" s="32">
        <v>93</v>
      </c>
      <c r="I30" s="32"/>
      <c r="J30" s="32"/>
      <c r="K30" s="32"/>
      <c r="L30" s="120"/>
      <c r="M30" s="32"/>
      <c r="N30" s="33"/>
      <c r="O30" s="80">
        <f t="shared" si="1"/>
        <v>93</v>
      </c>
      <c r="Q30" s="3"/>
    </row>
    <row r="31" spans="1:17" ht="20.100000000000001" customHeight="1">
      <c r="A31" s="83">
        <v>24</v>
      </c>
      <c r="B31" s="42" t="s">
        <v>78</v>
      </c>
      <c r="C31" s="43" t="s">
        <v>79</v>
      </c>
      <c r="D31" s="44">
        <v>2002</v>
      </c>
      <c r="E31" s="45" t="s">
        <v>7</v>
      </c>
      <c r="F31" s="95" t="s">
        <v>12</v>
      </c>
      <c r="G31" s="31">
        <v>43.12</v>
      </c>
      <c r="H31" s="32"/>
      <c r="I31" s="32">
        <v>34</v>
      </c>
      <c r="J31" s="32"/>
      <c r="K31" s="32"/>
      <c r="L31" s="120"/>
      <c r="M31" s="32"/>
      <c r="N31" s="58"/>
      <c r="O31" s="75">
        <f t="shared" si="1"/>
        <v>77.12</v>
      </c>
      <c r="Q31" s="3"/>
    </row>
    <row r="32" spans="1:17" ht="20.100000000000001" customHeight="1">
      <c r="A32" s="83">
        <v>25</v>
      </c>
      <c r="B32" s="34" t="s">
        <v>62</v>
      </c>
      <c r="C32" s="35" t="s">
        <v>63</v>
      </c>
      <c r="D32" s="36">
        <v>2005</v>
      </c>
      <c r="E32" s="37" t="s">
        <v>7</v>
      </c>
      <c r="F32" s="61" t="s">
        <v>12</v>
      </c>
      <c r="G32" s="39">
        <v>32.340000000000003</v>
      </c>
      <c r="H32" s="40">
        <v>31.62</v>
      </c>
      <c r="I32" s="40">
        <v>5.0999999999999996</v>
      </c>
      <c r="J32" s="40"/>
      <c r="K32" s="40"/>
      <c r="L32" s="128"/>
      <c r="M32" s="40"/>
      <c r="N32" s="54"/>
      <c r="O32" s="75">
        <f t="shared" si="1"/>
        <v>69.06</v>
      </c>
      <c r="Q32" s="3"/>
    </row>
    <row r="33" spans="1:17" ht="20.100000000000001" customHeight="1">
      <c r="A33" s="84">
        <v>26</v>
      </c>
      <c r="B33" s="47" t="s">
        <v>69</v>
      </c>
      <c r="C33" s="48" t="s">
        <v>77</v>
      </c>
      <c r="D33" s="44">
        <v>2006</v>
      </c>
      <c r="E33" s="45" t="s">
        <v>6</v>
      </c>
      <c r="F33" s="30" t="s">
        <v>10</v>
      </c>
      <c r="G33" s="31">
        <v>6.86</v>
      </c>
      <c r="H33" s="32"/>
      <c r="I33" s="32"/>
      <c r="J33" s="32">
        <v>25.73</v>
      </c>
      <c r="K33" s="32">
        <v>5.85</v>
      </c>
      <c r="L33" s="120">
        <v>27.59</v>
      </c>
      <c r="M33" s="32"/>
      <c r="N33" s="33"/>
      <c r="O33" s="80">
        <f t="shared" si="1"/>
        <v>66.03</v>
      </c>
      <c r="Q33" s="3"/>
    </row>
    <row r="34" spans="1:17" ht="20.100000000000001" customHeight="1">
      <c r="A34" s="84">
        <v>27</v>
      </c>
      <c r="B34" s="34" t="s">
        <v>72</v>
      </c>
      <c r="C34" s="35" t="s">
        <v>28</v>
      </c>
      <c r="D34" s="36">
        <v>2004</v>
      </c>
      <c r="E34" s="37" t="s">
        <v>7</v>
      </c>
      <c r="F34" s="38" t="s">
        <v>12</v>
      </c>
      <c r="G34" s="39">
        <v>6.86</v>
      </c>
      <c r="H34" s="40">
        <v>22.32</v>
      </c>
      <c r="I34" s="40"/>
      <c r="J34" s="40"/>
      <c r="K34" s="40">
        <v>8.36</v>
      </c>
      <c r="L34" s="128">
        <v>21.36</v>
      </c>
      <c r="M34" s="40"/>
      <c r="N34" s="41"/>
      <c r="O34" s="75">
        <f t="shared" si="1"/>
        <v>58.9</v>
      </c>
      <c r="Q34" s="3"/>
    </row>
    <row r="35" spans="1:17" ht="20.100000000000001" customHeight="1">
      <c r="A35" s="84">
        <v>28</v>
      </c>
      <c r="B35" s="34" t="s">
        <v>122</v>
      </c>
      <c r="C35" s="35" t="s">
        <v>123</v>
      </c>
      <c r="D35" s="36">
        <v>2005</v>
      </c>
      <c r="E35" s="37" t="s">
        <v>124</v>
      </c>
      <c r="F35" s="61" t="s">
        <v>42</v>
      </c>
      <c r="G35" s="39"/>
      <c r="H35" s="40"/>
      <c r="I35" s="40"/>
      <c r="J35" s="40"/>
      <c r="K35" s="40"/>
      <c r="L35" s="128">
        <v>57.85</v>
      </c>
      <c r="M35" s="40"/>
      <c r="N35" s="41"/>
      <c r="O35" s="75">
        <f t="shared" si="1"/>
        <v>57.85</v>
      </c>
      <c r="Q35" s="3"/>
    </row>
    <row r="36" spans="1:17" ht="20.100000000000001" customHeight="1">
      <c r="A36" s="84">
        <v>29</v>
      </c>
      <c r="B36" s="34" t="s">
        <v>81</v>
      </c>
      <c r="C36" s="35" t="s">
        <v>33</v>
      </c>
      <c r="D36" s="36">
        <v>2005</v>
      </c>
      <c r="E36" s="37" t="s">
        <v>84</v>
      </c>
      <c r="F36" s="38" t="s">
        <v>10</v>
      </c>
      <c r="G36" s="39">
        <v>6.86</v>
      </c>
      <c r="H36" s="40">
        <v>13.02</v>
      </c>
      <c r="I36" s="40">
        <v>11.9</v>
      </c>
      <c r="J36" s="40"/>
      <c r="K36" s="40">
        <v>5.85</v>
      </c>
      <c r="L36" s="128">
        <v>18.690000000000001</v>
      </c>
      <c r="M36" s="40"/>
      <c r="N36" s="41"/>
      <c r="O36" s="75">
        <f t="shared" si="1"/>
        <v>56.320000000000007</v>
      </c>
      <c r="Q36" s="3"/>
    </row>
    <row r="37" spans="1:17" ht="20.100000000000001" customHeight="1">
      <c r="A37" s="84">
        <v>30</v>
      </c>
      <c r="B37" s="34" t="s">
        <v>94</v>
      </c>
      <c r="C37" s="35" t="s">
        <v>16</v>
      </c>
      <c r="D37" s="36">
        <v>2004</v>
      </c>
      <c r="E37" s="37" t="s">
        <v>20</v>
      </c>
      <c r="F37" s="38" t="s">
        <v>11</v>
      </c>
      <c r="G37" s="39">
        <v>6.86</v>
      </c>
      <c r="H37" s="106">
        <v>5.58</v>
      </c>
      <c r="I37" s="40">
        <v>10.199999999999999</v>
      </c>
      <c r="J37" s="40">
        <v>19.920000000000002</v>
      </c>
      <c r="K37" s="40">
        <v>5.85</v>
      </c>
      <c r="L37" s="128">
        <v>12.46</v>
      </c>
      <c r="M37" s="40"/>
      <c r="N37" s="41"/>
      <c r="O37" s="75">
        <f>SUM(G37,I37:N37)</f>
        <v>55.290000000000006</v>
      </c>
      <c r="Q37" s="3"/>
    </row>
    <row r="38" spans="1:17" ht="20.100000000000001" customHeight="1">
      <c r="A38" s="83">
        <v>31</v>
      </c>
      <c r="B38" s="34" t="s">
        <v>68</v>
      </c>
      <c r="C38" s="35" t="s">
        <v>17</v>
      </c>
      <c r="D38" s="36">
        <v>2004</v>
      </c>
      <c r="E38" s="37" t="s">
        <v>20</v>
      </c>
      <c r="F38" s="38" t="s">
        <v>11</v>
      </c>
      <c r="G38" s="39"/>
      <c r="H38" s="40">
        <v>7.44</v>
      </c>
      <c r="I38" s="40">
        <v>22.95</v>
      </c>
      <c r="J38" s="40"/>
      <c r="K38" s="40"/>
      <c r="L38" s="128">
        <v>24.03</v>
      </c>
      <c r="M38" s="40"/>
      <c r="N38" s="41"/>
      <c r="O38" s="75">
        <f t="shared" ref="O38:O72" si="2">SUM(G38:N38)</f>
        <v>54.42</v>
      </c>
      <c r="Q38" s="3"/>
    </row>
    <row r="39" spans="1:17" ht="20.100000000000001" customHeight="1">
      <c r="A39" s="83">
        <v>32</v>
      </c>
      <c r="B39" s="42" t="s">
        <v>92</v>
      </c>
      <c r="C39" s="43" t="s">
        <v>93</v>
      </c>
      <c r="D39" s="44">
        <v>2003</v>
      </c>
      <c r="E39" s="45" t="s">
        <v>84</v>
      </c>
      <c r="F39" s="30" t="s">
        <v>10</v>
      </c>
      <c r="G39" s="39">
        <v>6.86</v>
      </c>
      <c r="H39" s="40"/>
      <c r="I39" s="40">
        <v>17.850000000000001</v>
      </c>
      <c r="J39" s="40"/>
      <c r="K39" s="40">
        <v>14.21</v>
      </c>
      <c r="L39" s="128">
        <v>10.68</v>
      </c>
      <c r="M39" s="40"/>
      <c r="N39" s="41"/>
      <c r="O39" s="75">
        <f t="shared" si="2"/>
        <v>49.6</v>
      </c>
      <c r="Q39" s="3"/>
    </row>
    <row r="40" spans="1:17" ht="20.100000000000001" customHeight="1">
      <c r="A40" s="83">
        <v>33</v>
      </c>
      <c r="B40" s="42" t="s">
        <v>125</v>
      </c>
      <c r="C40" s="43" t="s">
        <v>3</v>
      </c>
      <c r="D40" s="44">
        <v>2010</v>
      </c>
      <c r="E40" s="45" t="s">
        <v>34</v>
      </c>
      <c r="F40" s="49" t="s">
        <v>10</v>
      </c>
      <c r="G40" s="39"/>
      <c r="H40" s="40"/>
      <c r="I40" s="40"/>
      <c r="J40" s="40"/>
      <c r="K40" s="40"/>
      <c r="L40" s="128">
        <v>40.049999999999997</v>
      </c>
      <c r="M40" s="40"/>
      <c r="N40" s="41"/>
      <c r="O40" s="75">
        <f t="shared" si="2"/>
        <v>40.049999999999997</v>
      </c>
      <c r="Q40" s="3"/>
    </row>
    <row r="41" spans="1:17" ht="20.100000000000001" customHeight="1">
      <c r="A41" s="83">
        <v>34</v>
      </c>
      <c r="B41" s="34" t="s">
        <v>117</v>
      </c>
      <c r="C41" s="35" t="s">
        <v>3</v>
      </c>
      <c r="D41" s="36">
        <v>2003</v>
      </c>
      <c r="E41" s="37" t="s">
        <v>14</v>
      </c>
      <c r="F41" s="38" t="s">
        <v>23</v>
      </c>
      <c r="G41" s="39"/>
      <c r="H41" s="40"/>
      <c r="I41" s="40"/>
      <c r="J41" s="40"/>
      <c r="K41" s="40">
        <v>39.29</v>
      </c>
      <c r="L41" s="128"/>
      <c r="M41" s="40"/>
      <c r="N41" s="41"/>
      <c r="O41" s="75">
        <f t="shared" si="2"/>
        <v>39.29</v>
      </c>
      <c r="Q41" s="3"/>
    </row>
    <row r="42" spans="1:17" ht="20.100000000000001" customHeight="1">
      <c r="A42" s="83">
        <v>35</v>
      </c>
      <c r="B42" s="34" t="s">
        <v>29</v>
      </c>
      <c r="C42" s="35" t="s">
        <v>0</v>
      </c>
      <c r="D42" s="56">
        <v>2002</v>
      </c>
      <c r="E42" s="37" t="s">
        <v>7</v>
      </c>
      <c r="F42" s="61" t="s">
        <v>12</v>
      </c>
      <c r="G42" s="39">
        <v>9.8000000000000007</v>
      </c>
      <c r="H42" s="40"/>
      <c r="I42" s="40">
        <v>28.9</v>
      </c>
      <c r="J42" s="81"/>
      <c r="K42" s="40"/>
      <c r="L42" s="128"/>
      <c r="M42" s="52"/>
      <c r="N42" s="57"/>
      <c r="O42" s="75">
        <f t="shared" si="2"/>
        <v>38.700000000000003</v>
      </c>
      <c r="Q42" s="3"/>
    </row>
    <row r="43" spans="1:17" ht="20.100000000000001" customHeight="1">
      <c r="A43" s="83">
        <v>36</v>
      </c>
      <c r="B43" s="34" t="s">
        <v>85</v>
      </c>
      <c r="C43" s="35" t="s">
        <v>4</v>
      </c>
      <c r="D43" s="36">
        <v>2006</v>
      </c>
      <c r="E43" s="37" t="s">
        <v>84</v>
      </c>
      <c r="F43" s="61" t="s">
        <v>10</v>
      </c>
      <c r="G43" s="39">
        <v>2.94</v>
      </c>
      <c r="H43" s="40"/>
      <c r="I43" s="40">
        <v>8.5</v>
      </c>
      <c r="J43" s="40">
        <v>17.43</v>
      </c>
      <c r="K43" s="40">
        <v>5.85</v>
      </c>
      <c r="L43" s="128"/>
      <c r="M43" s="40"/>
      <c r="N43" s="41"/>
      <c r="O43" s="75">
        <f t="shared" si="2"/>
        <v>34.72</v>
      </c>
      <c r="Q43" s="3"/>
    </row>
    <row r="44" spans="1:17" ht="20.100000000000001" customHeight="1">
      <c r="A44" s="83">
        <v>37</v>
      </c>
      <c r="B44" s="47" t="s">
        <v>70</v>
      </c>
      <c r="C44" s="48" t="s">
        <v>57</v>
      </c>
      <c r="D44" s="46">
        <v>2006</v>
      </c>
      <c r="E44" s="45" t="s">
        <v>34</v>
      </c>
      <c r="F44" s="49" t="s">
        <v>10</v>
      </c>
      <c r="G44" s="39"/>
      <c r="H44" s="40"/>
      <c r="I44" s="40"/>
      <c r="J44" s="40">
        <v>28.22</v>
      </c>
      <c r="K44" s="40"/>
      <c r="L44" s="128"/>
      <c r="M44" s="40"/>
      <c r="N44" s="41"/>
      <c r="O44" s="75">
        <f t="shared" si="2"/>
        <v>28.22</v>
      </c>
      <c r="Q44" s="3"/>
    </row>
    <row r="45" spans="1:17" ht="20.100000000000001" customHeight="1">
      <c r="A45" s="83">
        <v>38</v>
      </c>
      <c r="B45" s="34" t="s">
        <v>95</v>
      </c>
      <c r="C45" s="35" t="s">
        <v>24</v>
      </c>
      <c r="D45" s="36">
        <v>2005</v>
      </c>
      <c r="E45" s="37" t="s">
        <v>6</v>
      </c>
      <c r="F45" s="38" t="s">
        <v>10</v>
      </c>
      <c r="G45" s="39">
        <v>2.94</v>
      </c>
      <c r="H45" s="40">
        <v>2.79</v>
      </c>
      <c r="I45" s="40"/>
      <c r="J45" s="40">
        <v>14.94</v>
      </c>
      <c r="K45" s="40">
        <v>5.85</v>
      </c>
      <c r="L45" s="128"/>
      <c r="M45" s="40"/>
      <c r="N45" s="41"/>
      <c r="O45" s="75">
        <f t="shared" si="2"/>
        <v>26.520000000000003</v>
      </c>
      <c r="Q45" s="3"/>
    </row>
    <row r="46" spans="1:17" ht="20.100000000000001" customHeight="1">
      <c r="A46" s="83">
        <v>39</v>
      </c>
      <c r="B46" s="34" t="s">
        <v>86</v>
      </c>
      <c r="C46" s="35" t="s">
        <v>27</v>
      </c>
      <c r="D46" s="36">
        <v>2005</v>
      </c>
      <c r="E46" s="37" t="s">
        <v>84</v>
      </c>
      <c r="F46" s="38" t="s">
        <v>10</v>
      </c>
      <c r="G46" s="39">
        <v>6.86</v>
      </c>
      <c r="H46" s="40"/>
      <c r="I46" s="40">
        <v>4.25</v>
      </c>
      <c r="J46" s="40"/>
      <c r="K46" s="40">
        <v>5.85</v>
      </c>
      <c r="L46" s="128">
        <v>8.9</v>
      </c>
      <c r="M46" s="40"/>
      <c r="N46" s="41"/>
      <c r="O46" s="75">
        <f t="shared" si="2"/>
        <v>25.86</v>
      </c>
      <c r="Q46" s="3"/>
    </row>
    <row r="47" spans="1:17" ht="20.100000000000001" customHeight="1">
      <c r="A47" s="83">
        <v>40</v>
      </c>
      <c r="B47" s="34" t="s">
        <v>100</v>
      </c>
      <c r="C47" s="35" t="s">
        <v>101</v>
      </c>
      <c r="D47" s="36">
        <v>2006</v>
      </c>
      <c r="E47" s="37" t="s">
        <v>84</v>
      </c>
      <c r="F47" s="61" t="s">
        <v>10</v>
      </c>
      <c r="G47" s="39"/>
      <c r="H47" s="40"/>
      <c r="I47" s="40">
        <v>15.3</v>
      </c>
      <c r="J47" s="40"/>
      <c r="K47" s="40">
        <v>5.85</v>
      </c>
      <c r="L47" s="128"/>
      <c r="M47" s="40"/>
      <c r="N47" s="41"/>
      <c r="O47" s="75">
        <f t="shared" si="2"/>
        <v>21.15</v>
      </c>
      <c r="Q47" s="3"/>
    </row>
    <row r="48" spans="1:17" ht="20.100000000000001" customHeight="1">
      <c r="A48" s="83">
        <v>41</v>
      </c>
      <c r="B48" s="42" t="s">
        <v>71</v>
      </c>
      <c r="C48" s="43" t="s">
        <v>1</v>
      </c>
      <c r="D48" s="44">
        <v>2008</v>
      </c>
      <c r="E48" s="45" t="s">
        <v>6</v>
      </c>
      <c r="F48" s="30" t="s">
        <v>10</v>
      </c>
      <c r="G48" s="39"/>
      <c r="H48" s="40">
        <v>4.6500000000000004</v>
      </c>
      <c r="I48" s="40">
        <v>6.8</v>
      </c>
      <c r="J48" s="40"/>
      <c r="K48" s="40">
        <v>8.36</v>
      </c>
      <c r="L48" s="128"/>
      <c r="M48" s="40"/>
      <c r="N48" s="41"/>
      <c r="O48" s="75">
        <f t="shared" si="2"/>
        <v>19.809999999999999</v>
      </c>
      <c r="Q48" s="3"/>
    </row>
    <row r="49" spans="1:19" ht="20.100000000000001" customHeight="1">
      <c r="A49" s="83" t="s">
        <v>113</v>
      </c>
      <c r="B49" s="34" t="s">
        <v>83</v>
      </c>
      <c r="C49" s="35" t="s">
        <v>41</v>
      </c>
      <c r="D49" s="36">
        <v>2006</v>
      </c>
      <c r="E49" s="37" t="s">
        <v>6</v>
      </c>
      <c r="F49" s="38" t="s">
        <v>10</v>
      </c>
      <c r="G49" s="39"/>
      <c r="H49" s="40">
        <v>3.72</v>
      </c>
      <c r="I49" s="40"/>
      <c r="J49" s="40">
        <v>13.28</v>
      </c>
      <c r="K49" s="40"/>
      <c r="L49" s="128"/>
      <c r="M49" s="40"/>
      <c r="N49" s="41"/>
      <c r="O49" s="75">
        <f t="shared" si="2"/>
        <v>17</v>
      </c>
      <c r="Q49" s="3"/>
    </row>
    <row r="50" spans="1:19" ht="20.100000000000001" customHeight="1">
      <c r="A50" s="83" t="s">
        <v>113</v>
      </c>
      <c r="B50" s="34" t="s">
        <v>126</v>
      </c>
      <c r="C50" s="35" t="s">
        <v>0</v>
      </c>
      <c r="D50" s="36">
        <v>2005</v>
      </c>
      <c r="E50" s="37" t="s">
        <v>20</v>
      </c>
      <c r="F50" s="61" t="s">
        <v>11</v>
      </c>
      <c r="G50" s="39"/>
      <c r="H50" s="40"/>
      <c r="I50" s="40"/>
      <c r="J50" s="40"/>
      <c r="K50" s="40"/>
      <c r="L50" s="128">
        <v>16.02</v>
      </c>
      <c r="M50" s="40"/>
      <c r="N50" s="41"/>
      <c r="O50" s="75">
        <f t="shared" si="2"/>
        <v>16.02</v>
      </c>
      <c r="Q50" s="3"/>
    </row>
    <row r="51" spans="1:19" ht="20.100000000000001" customHeight="1">
      <c r="A51" s="83">
        <v>44</v>
      </c>
      <c r="B51" s="42" t="s">
        <v>127</v>
      </c>
      <c r="C51" s="43" t="s">
        <v>128</v>
      </c>
      <c r="D51" s="44">
        <v>2005</v>
      </c>
      <c r="E51" s="45" t="s">
        <v>20</v>
      </c>
      <c r="F51" s="49" t="s">
        <v>11</v>
      </c>
      <c r="G51" s="39"/>
      <c r="H51" s="40"/>
      <c r="I51" s="40"/>
      <c r="J51" s="40"/>
      <c r="K51" s="40"/>
      <c r="L51" s="128">
        <v>14.24</v>
      </c>
      <c r="M51" s="40"/>
      <c r="N51" s="41"/>
      <c r="O51" s="75">
        <f t="shared" si="2"/>
        <v>14.24</v>
      </c>
      <c r="Q51" s="3"/>
    </row>
    <row r="52" spans="1:19" ht="20.100000000000001" customHeight="1">
      <c r="A52" s="83">
        <v>45</v>
      </c>
      <c r="B52" s="67" t="s">
        <v>58</v>
      </c>
      <c r="C52" s="68" t="s">
        <v>36</v>
      </c>
      <c r="D52" s="36">
        <v>2005</v>
      </c>
      <c r="E52" s="37" t="s">
        <v>60</v>
      </c>
      <c r="F52" s="61" t="s">
        <v>42</v>
      </c>
      <c r="G52" s="39"/>
      <c r="H52" s="40"/>
      <c r="I52" s="40"/>
      <c r="J52" s="40"/>
      <c r="K52" s="40">
        <v>14.21</v>
      </c>
      <c r="L52" s="128"/>
      <c r="M52" s="40"/>
      <c r="N52" s="41"/>
      <c r="O52" s="75">
        <f t="shared" si="2"/>
        <v>14.21</v>
      </c>
      <c r="Q52" s="3"/>
    </row>
    <row r="53" spans="1:19" ht="20.100000000000001" customHeight="1">
      <c r="A53" s="83" t="s">
        <v>114</v>
      </c>
      <c r="B53" s="47" t="s">
        <v>109</v>
      </c>
      <c r="C53" s="48" t="s">
        <v>110</v>
      </c>
      <c r="D53" s="44">
        <v>2007</v>
      </c>
      <c r="E53" s="45" t="s">
        <v>6</v>
      </c>
      <c r="F53" s="30" t="s">
        <v>10</v>
      </c>
      <c r="G53" s="39"/>
      <c r="H53" s="40"/>
      <c r="I53" s="40"/>
      <c r="J53" s="40">
        <v>11.62</v>
      </c>
      <c r="K53" s="40"/>
      <c r="L53" s="128"/>
      <c r="M53" s="40"/>
      <c r="N53" s="41"/>
      <c r="O53" s="75">
        <f t="shared" si="2"/>
        <v>11.62</v>
      </c>
      <c r="Q53" s="3"/>
    </row>
    <row r="54" spans="1:19" ht="20.100000000000001" customHeight="1">
      <c r="A54" s="83" t="s">
        <v>114</v>
      </c>
      <c r="B54" s="34" t="s">
        <v>107</v>
      </c>
      <c r="C54" s="35" t="s">
        <v>28</v>
      </c>
      <c r="D54" s="36">
        <v>2006</v>
      </c>
      <c r="E54" s="37" t="s">
        <v>6</v>
      </c>
      <c r="F54" s="61" t="s">
        <v>10</v>
      </c>
      <c r="G54" s="39"/>
      <c r="H54" s="40"/>
      <c r="I54" s="40"/>
      <c r="J54" s="40">
        <v>9.9600000000000009</v>
      </c>
      <c r="K54" s="40"/>
      <c r="L54" s="128"/>
      <c r="M54" s="40"/>
      <c r="N54" s="41"/>
      <c r="O54" s="75">
        <f t="shared" si="2"/>
        <v>9.9600000000000009</v>
      </c>
      <c r="Q54" s="3"/>
    </row>
    <row r="55" spans="1:19" ht="20.100000000000001" customHeight="1">
      <c r="A55" s="83">
        <v>48</v>
      </c>
      <c r="B55" s="34" t="s">
        <v>75</v>
      </c>
      <c r="C55" s="35" t="s">
        <v>18</v>
      </c>
      <c r="D55" s="36">
        <v>2008</v>
      </c>
      <c r="E55" s="37" t="s">
        <v>34</v>
      </c>
      <c r="F55" s="38" t="s">
        <v>10</v>
      </c>
      <c r="G55" s="129">
        <v>9.8000000000000007</v>
      </c>
      <c r="H55" s="40"/>
      <c r="I55" s="40"/>
      <c r="J55" s="40"/>
      <c r="K55" s="40"/>
      <c r="L55" s="128"/>
      <c r="M55" s="52"/>
      <c r="N55" s="57"/>
      <c r="O55" s="75">
        <f t="shared" si="2"/>
        <v>9.8000000000000007</v>
      </c>
      <c r="Q55" s="3"/>
    </row>
    <row r="56" spans="1:19" ht="20.100000000000001" customHeight="1">
      <c r="A56" s="84" t="s">
        <v>115</v>
      </c>
      <c r="B56" s="42" t="s">
        <v>90</v>
      </c>
      <c r="C56" s="43" t="s">
        <v>41</v>
      </c>
      <c r="D56" s="44">
        <v>2003</v>
      </c>
      <c r="E56" s="45" t="s">
        <v>74</v>
      </c>
      <c r="F56" s="30" t="s">
        <v>10</v>
      </c>
      <c r="G56" s="112">
        <v>9.8000000000000007</v>
      </c>
      <c r="H56" s="32"/>
      <c r="I56" s="86"/>
      <c r="J56" s="136"/>
      <c r="K56" s="32"/>
      <c r="L56" s="120"/>
      <c r="M56" s="86"/>
      <c r="N56" s="58"/>
      <c r="O56" s="75">
        <f t="shared" si="2"/>
        <v>9.8000000000000007</v>
      </c>
      <c r="Q56" s="3"/>
    </row>
    <row r="57" spans="1:19" ht="20.100000000000001" customHeight="1">
      <c r="A57" s="84" t="s">
        <v>115</v>
      </c>
      <c r="B57" s="42" t="s">
        <v>99</v>
      </c>
      <c r="C57" s="43" t="s">
        <v>51</v>
      </c>
      <c r="D57" s="44">
        <v>2003</v>
      </c>
      <c r="E57" s="45" t="s">
        <v>74</v>
      </c>
      <c r="F57" s="49" t="s">
        <v>10</v>
      </c>
      <c r="G57" s="39"/>
      <c r="H57" s="128">
        <v>9.3000000000000007</v>
      </c>
      <c r="I57" s="40"/>
      <c r="J57" s="40"/>
      <c r="K57" s="40"/>
      <c r="L57" s="128"/>
      <c r="M57" s="40"/>
      <c r="N57" s="41"/>
      <c r="O57" s="75">
        <f t="shared" si="2"/>
        <v>9.3000000000000007</v>
      </c>
      <c r="Q57" s="3"/>
    </row>
    <row r="58" spans="1:19" ht="20.100000000000001" customHeight="1">
      <c r="A58" s="84" t="s">
        <v>115</v>
      </c>
      <c r="B58" s="42" t="s">
        <v>64</v>
      </c>
      <c r="C58" s="43" t="s">
        <v>19</v>
      </c>
      <c r="D58" s="90">
        <v>2008</v>
      </c>
      <c r="E58" s="45" t="s">
        <v>7</v>
      </c>
      <c r="F58" s="49" t="s">
        <v>12</v>
      </c>
      <c r="G58" s="39"/>
      <c r="H58" s="40"/>
      <c r="I58" s="40"/>
      <c r="J58" s="40"/>
      <c r="K58" s="40">
        <v>8.36</v>
      </c>
      <c r="L58" s="128"/>
      <c r="M58" s="40"/>
      <c r="N58" s="41"/>
      <c r="O58" s="75">
        <f t="shared" si="2"/>
        <v>8.36</v>
      </c>
      <c r="Q58" s="3"/>
    </row>
    <row r="59" spans="1:19" ht="20.100000000000001" customHeight="1">
      <c r="A59" s="84">
        <v>52</v>
      </c>
      <c r="B59" s="42" t="s">
        <v>118</v>
      </c>
      <c r="C59" s="43" t="s">
        <v>76</v>
      </c>
      <c r="D59" s="44">
        <v>2004</v>
      </c>
      <c r="E59" s="45" t="s">
        <v>7</v>
      </c>
      <c r="F59" s="30" t="s">
        <v>23</v>
      </c>
      <c r="G59" s="39"/>
      <c r="H59" s="40"/>
      <c r="I59" s="40"/>
      <c r="J59" s="40"/>
      <c r="K59" s="40">
        <v>8.36</v>
      </c>
      <c r="L59" s="128"/>
      <c r="M59" s="40"/>
      <c r="N59" s="41"/>
      <c r="O59" s="75">
        <f t="shared" si="2"/>
        <v>8.36</v>
      </c>
      <c r="Q59" s="3"/>
    </row>
    <row r="60" spans="1:19" ht="20.100000000000001" customHeight="1">
      <c r="A60" s="83">
        <v>53</v>
      </c>
      <c r="B60" s="47" t="s">
        <v>111</v>
      </c>
      <c r="C60" s="48" t="s">
        <v>112</v>
      </c>
      <c r="D60" s="44">
        <v>2007</v>
      </c>
      <c r="E60" s="45" t="s">
        <v>6</v>
      </c>
      <c r="F60" s="30" t="s">
        <v>10</v>
      </c>
      <c r="G60" s="39"/>
      <c r="H60" s="40"/>
      <c r="I60" s="40"/>
      <c r="J60" s="40">
        <v>8.3000000000000007</v>
      </c>
      <c r="K60" s="40"/>
      <c r="L60" s="128"/>
      <c r="M60" s="40"/>
      <c r="N60" s="41"/>
      <c r="O60" s="75">
        <f t="shared" si="2"/>
        <v>8.3000000000000007</v>
      </c>
      <c r="Q60" s="3"/>
    </row>
    <row r="61" spans="1:19" ht="20.100000000000001" customHeight="1">
      <c r="A61" s="83">
        <v>54</v>
      </c>
      <c r="B61" s="34" t="s">
        <v>91</v>
      </c>
      <c r="C61" s="35" t="s">
        <v>5</v>
      </c>
      <c r="D61" s="56">
        <v>2005</v>
      </c>
      <c r="E61" s="37" t="s">
        <v>74</v>
      </c>
      <c r="F61" s="61" t="s">
        <v>10</v>
      </c>
      <c r="G61" s="39">
        <v>6.86</v>
      </c>
      <c r="H61" s="40"/>
      <c r="I61" s="40"/>
      <c r="J61" s="40"/>
      <c r="K61" s="40"/>
      <c r="L61" s="128"/>
      <c r="M61" s="40"/>
      <c r="N61" s="41"/>
      <c r="O61" s="75">
        <f t="shared" si="2"/>
        <v>6.86</v>
      </c>
      <c r="Q61" s="3"/>
    </row>
    <row r="62" spans="1:19" ht="20.100000000000001" customHeight="1">
      <c r="A62" s="84">
        <v>55</v>
      </c>
      <c r="B62" s="34" t="s">
        <v>45</v>
      </c>
      <c r="C62" s="35" t="s">
        <v>2</v>
      </c>
      <c r="D62" s="56">
        <v>2006</v>
      </c>
      <c r="E62" s="45" t="s">
        <v>6</v>
      </c>
      <c r="F62" s="61" t="s">
        <v>10</v>
      </c>
      <c r="G62" s="39">
        <v>6.86</v>
      </c>
      <c r="H62" s="40"/>
      <c r="I62" s="40"/>
      <c r="J62" s="40"/>
      <c r="K62" s="40"/>
      <c r="L62" s="128"/>
      <c r="M62" s="40"/>
      <c r="N62" s="41"/>
      <c r="O62" s="75">
        <f t="shared" si="2"/>
        <v>6.86</v>
      </c>
      <c r="Q62" s="3"/>
      <c r="S62" s="77"/>
    </row>
    <row r="63" spans="1:19" ht="20.100000000000001" customHeight="1">
      <c r="A63" s="83">
        <v>56</v>
      </c>
      <c r="B63" s="42" t="s">
        <v>103</v>
      </c>
      <c r="C63" s="43" t="s">
        <v>104</v>
      </c>
      <c r="D63" s="44">
        <v>2004</v>
      </c>
      <c r="E63" s="45" t="s">
        <v>6</v>
      </c>
      <c r="F63" s="30" t="s">
        <v>10</v>
      </c>
      <c r="G63" s="39"/>
      <c r="H63" s="40"/>
      <c r="I63" s="40">
        <v>3.4</v>
      </c>
      <c r="J63" s="40"/>
      <c r="K63" s="40"/>
      <c r="L63" s="128"/>
      <c r="M63" s="40"/>
      <c r="N63" s="57"/>
      <c r="O63" s="75">
        <f t="shared" si="2"/>
        <v>3.4</v>
      </c>
      <c r="Q63" s="3"/>
      <c r="S63" s="77"/>
    </row>
    <row r="64" spans="1:19" ht="20.100000000000001" customHeight="1">
      <c r="A64" s="83">
        <v>57</v>
      </c>
      <c r="B64" s="34" t="s">
        <v>96</v>
      </c>
      <c r="C64" s="35" t="s">
        <v>33</v>
      </c>
      <c r="D64" s="56">
        <v>2005</v>
      </c>
      <c r="E64" s="45" t="s">
        <v>6</v>
      </c>
      <c r="F64" s="38" t="s">
        <v>10</v>
      </c>
      <c r="G64" s="39">
        <v>2.94</v>
      </c>
      <c r="H64" s="40"/>
      <c r="I64" s="40"/>
      <c r="J64" s="40"/>
      <c r="K64" s="40"/>
      <c r="L64" s="128"/>
      <c r="M64" s="40"/>
      <c r="N64" s="57"/>
      <c r="O64" s="75">
        <f t="shared" si="2"/>
        <v>2.94</v>
      </c>
      <c r="Q64" s="3"/>
      <c r="S64" s="77"/>
    </row>
    <row r="65" spans="1:17" ht="20.100000000000001" customHeight="1">
      <c r="A65" s="83">
        <v>58</v>
      </c>
      <c r="B65" s="34" t="s">
        <v>97</v>
      </c>
      <c r="C65" s="35" t="s">
        <v>51</v>
      </c>
      <c r="D65" s="36">
        <v>2006</v>
      </c>
      <c r="E65" s="45" t="s">
        <v>20</v>
      </c>
      <c r="F65" s="49" t="s">
        <v>11</v>
      </c>
      <c r="G65" s="39">
        <v>2.94</v>
      </c>
      <c r="H65" s="40"/>
      <c r="I65" s="40"/>
      <c r="J65" s="40"/>
      <c r="K65" s="40"/>
      <c r="L65" s="128"/>
      <c r="M65" s="40"/>
      <c r="N65" s="41"/>
      <c r="O65" s="75">
        <f t="shared" si="2"/>
        <v>2.94</v>
      </c>
      <c r="Q65" s="3"/>
    </row>
    <row r="66" spans="1:17" ht="20.100000000000001" customHeight="1">
      <c r="A66" s="83">
        <v>59</v>
      </c>
      <c r="B66" s="34" t="s">
        <v>45</v>
      </c>
      <c r="C66" s="35" t="s">
        <v>1</v>
      </c>
      <c r="D66" s="36">
        <v>2008</v>
      </c>
      <c r="E66" s="37" t="s">
        <v>6</v>
      </c>
      <c r="F66" s="61" t="s">
        <v>10</v>
      </c>
      <c r="G66" s="39">
        <v>2.94</v>
      </c>
      <c r="H66" s="40"/>
      <c r="I66" s="40"/>
      <c r="J66" s="40"/>
      <c r="K66" s="40"/>
      <c r="L66" s="128"/>
      <c r="M66" s="40"/>
      <c r="N66" s="41"/>
      <c r="O66" s="75">
        <f t="shared" si="2"/>
        <v>2.94</v>
      </c>
      <c r="Q66" s="3"/>
    </row>
    <row r="67" spans="1:17" ht="20.100000000000001" customHeight="1">
      <c r="A67" s="83">
        <v>60</v>
      </c>
      <c r="B67" s="34" t="s">
        <v>73</v>
      </c>
      <c r="C67" s="35" t="s">
        <v>35</v>
      </c>
      <c r="D67" s="36">
        <v>2006</v>
      </c>
      <c r="E67" s="37" t="s">
        <v>74</v>
      </c>
      <c r="F67" s="61" t="s">
        <v>10</v>
      </c>
      <c r="G67" s="39">
        <v>2.94</v>
      </c>
      <c r="H67" s="40"/>
      <c r="I67" s="40"/>
      <c r="J67" s="40"/>
      <c r="K67" s="40"/>
      <c r="L67" s="128"/>
      <c r="M67" s="40"/>
      <c r="N67" s="41"/>
      <c r="O67" s="75">
        <f t="shared" si="2"/>
        <v>2.94</v>
      </c>
      <c r="Q67" s="3"/>
    </row>
    <row r="68" spans="1:17" ht="20.100000000000001" customHeight="1">
      <c r="A68" s="83">
        <v>61</v>
      </c>
      <c r="B68" s="34" t="s">
        <v>105</v>
      </c>
      <c r="C68" s="35" t="s">
        <v>106</v>
      </c>
      <c r="D68" s="56">
        <v>2002</v>
      </c>
      <c r="E68" s="37" t="s">
        <v>84</v>
      </c>
      <c r="F68" s="38" t="s">
        <v>10</v>
      </c>
      <c r="G68" s="39"/>
      <c r="H68" s="40"/>
      <c r="I68" s="40">
        <v>2.5499999999999998</v>
      </c>
      <c r="J68" s="40"/>
      <c r="K68" s="40"/>
      <c r="L68" s="128"/>
      <c r="M68" s="40"/>
      <c r="N68" s="41"/>
      <c r="O68" s="75">
        <f t="shared" si="2"/>
        <v>2.5499999999999998</v>
      </c>
      <c r="Q68" s="3"/>
    </row>
    <row r="69" spans="1:17" ht="20.100000000000001" customHeight="1">
      <c r="A69" s="83">
        <v>62</v>
      </c>
      <c r="B69" s="34" t="s">
        <v>31</v>
      </c>
      <c r="C69" s="35" t="s">
        <v>2</v>
      </c>
      <c r="D69" s="114"/>
      <c r="E69" s="37" t="s">
        <v>84</v>
      </c>
      <c r="F69" s="38" t="s">
        <v>10</v>
      </c>
      <c r="G69" s="39"/>
      <c r="H69" s="40"/>
      <c r="I69" s="40"/>
      <c r="J69" s="40"/>
      <c r="K69" s="113" t="s">
        <v>119</v>
      </c>
      <c r="L69" s="128"/>
      <c r="M69" s="40"/>
      <c r="N69" s="41"/>
      <c r="O69" s="75">
        <f t="shared" si="2"/>
        <v>0</v>
      </c>
      <c r="Q69" s="3"/>
    </row>
    <row r="70" spans="1:17" ht="20.100000000000001" customHeight="1">
      <c r="A70" s="83"/>
      <c r="B70" s="34"/>
      <c r="C70" s="35"/>
      <c r="D70" s="36"/>
      <c r="E70" s="37"/>
      <c r="F70" s="38"/>
      <c r="G70" s="39"/>
      <c r="H70" s="40"/>
      <c r="I70" s="40"/>
      <c r="J70" s="40"/>
      <c r="K70" s="40"/>
      <c r="L70" s="128"/>
      <c r="M70" s="40"/>
      <c r="N70" s="41"/>
      <c r="O70" s="75">
        <f t="shared" si="2"/>
        <v>0</v>
      </c>
      <c r="Q70" s="3"/>
    </row>
    <row r="71" spans="1:17" ht="20.100000000000001" customHeight="1">
      <c r="A71" s="87"/>
      <c r="B71" s="42"/>
      <c r="C71" s="43"/>
      <c r="D71" s="90"/>
      <c r="E71" s="45"/>
      <c r="F71" s="49"/>
      <c r="G71" s="39"/>
      <c r="H71" s="40"/>
      <c r="I71" s="40"/>
      <c r="J71" s="40"/>
      <c r="K71" s="40"/>
      <c r="L71" s="128"/>
      <c r="M71" s="40"/>
      <c r="N71" s="41"/>
      <c r="O71" s="75">
        <f t="shared" si="2"/>
        <v>0</v>
      </c>
      <c r="Q71" s="3"/>
    </row>
    <row r="72" spans="1:17" ht="20.100000000000001" customHeight="1">
      <c r="A72" s="84"/>
      <c r="B72" s="42"/>
      <c r="C72" s="43"/>
      <c r="D72" s="44"/>
      <c r="E72" s="45"/>
      <c r="F72" s="49"/>
      <c r="G72" s="39"/>
      <c r="H72" s="40"/>
      <c r="I72" s="40"/>
      <c r="J72" s="40"/>
      <c r="K72" s="40"/>
      <c r="L72" s="128"/>
      <c r="M72" s="40"/>
      <c r="N72" s="41"/>
      <c r="O72" s="75">
        <f t="shared" si="2"/>
        <v>0</v>
      </c>
      <c r="Q72" s="3"/>
    </row>
    <row r="73" spans="1:17" ht="13.5" thickBot="1">
      <c r="Q73" s="3"/>
    </row>
    <row r="74" spans="1:17" ht="13.5" thickBot="1">
      <c r="B74" s="59" t="s">
        <v>22</v>
      </c>
      <c r="G74" s="77">
        <v>0.98</v>
      </c>
      <c r="H74" s="78">
        <v>0.93</v>
      </c>
      <c r="I74" s="77"/>
      <c r="J74" s="77"/>
      <c r="K74" s="77">
        <v>0.83599999999999997</v>
      </c>
      <c r="L74" s="77">
        <v>0.89</v>
      </c>
      <c r="M74" s="78"/>
      <c r="O74" s="60"/>
      <c r="Q74" s="3"/>
    </row>
    <row r="75" spans="1:17">
      <c r="L75" s="60"/>
    </row>
    <row r="76" spans="1:17">
      <c r="K76" s="1"/>
      <c r="L76" s="1"/>
    </row>
  </sheetData>
  <sheetProtection selectLockedCells="1" selectUnlockedCells="1"/>
  <sortState ref="B8:O76">
    <sortCondition descending="1" ref="O8:O76"/>
  </sortState>
  <mergeCells count="1">
    <mergeCell ref="I3:O3"/>
  </mergeCells>
  <phoneticPr fontId="2" type="noConversion"/>
  <pageMargins left="0.98425196850393704" right="0.19685039370078741" top="0.39370078740157483" bottom="0.19685039370078741" header="0" footer="0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workbookViewId="0">
      <selection sqref="A1:XFD1048576"/>
    </sheetView>
  </sheetViews>
  <sheetFormatPr defaultRowHeight="12.75"/>
  <cols>
    <col min="1" max="1" width="7" style="25" customWidth="1"/>
    <col min="2" max="2" width="14.42578125" customWidth="1"/>
    <col min="3" max="3" width="8.7109375" bestFit="1" customWidth="1"/>
    <col min="4" max="4" width="6" style="10" customWidth="1"/>
    <col min="5" max="5" width="20.28515625" style="4" customWidth="1"/>
    <col min="6" max="6" width="5.7109375" style="10" customWidth="1"/>
    <col min="7" max="9" width="6.7109375" customWidth="1"/>
    <col min="10" max="10" width="6.28515625" customWidth="1"/>
    <col min="11" max="11" width="7.140625" customWidth="1"/>
    <col min="12" max="12" width="8.5703125" customWidth="1"/>
    <col min="13" max="14" width="7.140625" customWidth="1"/>
    <col min="15" max="15" width="12" customWidth="1"/>
  </cols>
  <sheetData>
    <row r="1" spans="1:18" ht="26.25">
      <c r="A1" s="24"/>
      <c r="B1" s="8" t="s">
        <v>8</v>
      </c>
      <c r="M1" s="7"/>
    </row>
    <row r="3" spans="1:18" ht="20.25">
      <c r="A3" s="24"/>
      <c r="B3" s="2" t="s">
        <v>82</v>
      </c>
      <c r="C3" s="2"/>
      <c r="D3" s="11"/>
      <c r="E3" s="5"/>
      <c r="F3" s="11"/>
      <c r="G3" s="3"/>
      <c r="H3" s="3"/>
      <c r="I3" s="177" t="s">
        <v>120</v>
      </c>
      <c r="J3" s="178"/>
      <c r="K3" s="178"/>
      <c r="L3" s="178"/>
      <c r="M3" s="178"/>
      <c r="N3" s="179"/>
      <c r="O3" s="179"/>
    </row>
    <row r="4" spans="1:18" ht="20.25">
      <c r="A4" s="24"/>
      <c r="B4" s="2"/>
      <c r="C4" s="2"/>
      <c r="D4" s="11"/>
      <c r="E4" s="5"/>
      <c r="F4" s="11"/>
      <c r="G4" s="3"/>
      <c r="H4" s="3"/>
      <c r="I4" s="3"/>
      <c r="J4" s="3"/>
      <c r="K4" s="16"/>
      <c r="L4" s="15"/>
      <c r="M4" s="14"/>
      <c r="N4" s="14"/>
    </row>
    <row r="5" spans="1:18" s="22" customFormat="1" ht="20.25">
      <c r="A5" s="26"/>
      <c r="B5" s="17"/>
      <c r="C5" s="18"/>
      <c r="D5" s="19"/>
      <c r="E5" s="18"/>
      <c r="F5" s="19"/>
      <c r="G5" s="20"/>
      <c r="H5" s="20"/>
      <c r="I5" s="21"/>
      <c r="J5" s="21"/>
      <c r="K5" s="21"/>
      <c r="L5" s="21"/>
      <c r="M5" s="21"/>
      <c r="N5" s="14"/>
    </row>
    <row r="6" spans="1:18" ht="16.5" thickBot="1">
      <c r="A6" s="24"/>
      <c r="B6" s="3"/>
      <c r="C6" s="3"/>
      <c r="D6" s="13"/>
      <c r="E6" s="6"/>
      <c r="F6" s="13"/>
      <c r="G6" s="9"/>
      <c r="H6" s="9"/>
      <c r="I6" s="9"/>
      <c r="J6" s="9"/>
      <c r="K6" s="9"/>
      <c r="L6" s="9"/>
      <c r="M6" s="9"/>
      <c r="N6" s="23"/>
      <c r="O6" s="12"/>
    </row>
    <row r="7" spans="1:18" ht="125.25" thickBot="1">
      <c r="A7" s="92"/>
      <c r="B7" s="27"/>
      <c r="C7" s="28"/>
      <c r="D7" s="29"/>
      <c r="E7" s="79"/>
      <c r="F7" s="53" t="s">
        <v>13</v>
      </c>
      <c r="G7" s="64" t="s">
        <v>87</v>
      </c>
      <c r="H7" s="73" t="s">
        <v>88</v>
      </c>
      <c r="I7" s="76" t="s">
        <v>102</v>
      </c>
      <c r="J7" s="73" t="s">
        <v>108</v>
      </c>
      <c r="K7" s="65" t="s">
        <v>116</v>
      </c>
      <c r="L7" s="73" t="s">
        <v>121</v>
      </c>
      <c r="M7" s="73"/>
      <c r="N7" s="73"/>
      <c r="O7" s="63" t="s">
        <v>38</v>
      </c>
    </row>
    <row r="8" spans="1:18" ht="15">
      <c r="A8" s="91">
        <v>1</v>
      </c>
      <c r="B8" s="98" t="s">
        <v>49</v>
      </c>
      <c r="C8" s="99" t="s">
        <v>15</v>
      </c>
      <c r="D8" s="97">
        <v>2002</v>
      </c>
      <c r="E8" s="62" t="s">
        <v>50</v>
      </c>
      <c r="F8" s="69" t="s">
        <v>42</v>
      </c>
      <c r="G8" s="100">
        <v>68.599999999999994</v>
      </c>
      <c r="H8" s="85">
        <v>116.3</v>
      </c>
      <c r="I8" s="85">
        <v>127.5</v>
      </c>
      <c r="J8" s="85"/>
      <c r="K8" s="122">
        <v>58.52</v>
      </c>
      <c r="L8" s="123">
        <v>133.5</v>
      </c>
      <c r="M8" s="85"/>
      <c r="N8" s="82"/>
      <c r="O8" s="101">
        <f>SUM(G8:N8)</f>
        <v>504.41999999999996</v>
      </c>
      <c r="Q8" s="74"/>
      <c r="R8" s="3"/>
    </row>
    <row r="9" spans="1:18" ht="15">
      <c r="A9" s="96">
        <v>2</v>
      </c>
      <c r="B9" s="70" t="s">
        <v>52</v>
      </c>
      <c r="C9" s="71" t="s">
        <v>53</v>
      </c>
      <c r="D9" s="72">
        <v>2005</v>
      </c>
      <c r="E9" s="66" t="s">
        <v>20</v>
      </c>
      <c r="F9" s="50" t="s">
        <v>11</v>
      </c>
      <c r="G9" s="51">
        <v>63.7</v>
      </c>
      <c r="H9" s="52">
        <v>65.099999999999994</v>
      </c>
      <c r="I9" s="52">
        <v>59.5</v>
      </c>
      <c r="J9" s="52">
        <v>103.75</v>
      </c>
      <c r="K9" s="40">
        <v>104.5</v>
      </c>
      <c r="L9" s="124">
        <v>41.83</v>
      </c>
      <c r="M9" s="52"/>
      <c r="N9" s="57"/>
      <c r="O9" s="75">
        <f>SUM(G9:K9)</f>
        <v>396.55</v>
      </c>
      <c r="Q9" s="74"/>
      <c r="R9" s="3"/>
    </row>
    <row r="10" spans="1:18" ht="15.75" thickBot="1">
      <c r="A10" s="88">
        <v>3</v>
      </c>
      <c r="B10" s="130" t="s">
        <v>66</v>
      </c>
      <c r="C10" s="131" t="s">
        <v>67</v>
      </c>
      <c r="D10" s="132">
        <v>2002</v>
      </c>
      <c r="E10" s="133" t="s">
        <v>14</v>
      </c>
      <c r="F10" s="134" t="s">
        <v>23</v>
      </c>
      <c r="G10" s="135">
        <v>58.8</v>
      </c>
      <c r="H10" s="93">
        <v>19.53</v>
      </c>
      <c r="I10" s="93">
        <v>72.25</v>
      </c>
      <c r="J10" s="93">
        <v>124.5</v>
      </c>
      <c r="K10" s="103"/>
      <c r="L10" s="127">
        <v>111.25</v>
      </c>
      <c r="M10" s="103"/>
      <c r="N10" s="102"/>
      <c r="O10" s="94">
        <f>SUM(G10:N10)</f>
        <v>386.33</v>
      </c>
      <c r="Q10" s="74"/>
      <c r="R10" s="3"/>
    </row>
    <row r="11" spans="1:18" ht="15">
      <c r="A11" s="91">
        <v>4</v>
      </c>
      <c r="B11" s="42" t="s">
        <v>56</v>
      </c>
      <c r="C11" s="43" t="s">
        <v>44</v>
      </c>
      <c r="D11" s="44">
        <v>2004</v>
      </c>
      <c r="E11" s="45" t="s">
        <v>6</v>
      </c>
      <c r="F11" s="30" t="s">
        <v>10</v>
      </c>
      <c r="G11" s="31">
        <v>83.3</v>
      </c>
      <c r="H11" s="32">
        <v>79.05</v>
      </c>
      <c r="I11" s="32"/>
      <c r="J11" s="32"/>
      <c r="K11" s="32">
        <v>125.4</v>
      </c>
      <c r="L11" s="126">
        <v>89</v>
      </c>
      <c r="M11" s="86"/>
      <c r="N11" s="58"/>
      <c r="O11" s="80">
        <f>SUM(G11:N11)</f>
        <v>376.75</v>
      </c>
      <c r="Q11" s="74"/>
      <c r="R11" s="3"/>
    </row>
    <row r="12" spans="1:18" ht="15">
      <c r="A12" s="83">
        <v>5</v>
      </c>
      <c r="B12" s="34" t="s">
        <v>26</v>
      </c>
      <c r="C12" s="35" t="s">
        <v>27</v>
      </c>
      <c r="D12" s="36">
        <v>2003</v>
      </c>
      <c r="E12" s="37" t="s">
        <v>7</v>
      </c>
      <c r="F12" s="38" t="s">
        <v>12</v>
      </c>
      <c r="G12" s="39">
        <v>53.9</v>
      </c>
      <c r="H12" s="106">
        <v>39.99</v>
      </c>
      <c r="I12" s="40">
        <v>85</v>
      </c>
      <c r="J12" s="40">
        <v>53.95</v>
      </c>
      <c r="K12" s="40">
        <v>83.6</v>
      </c>
      <c r="L12" s="125">
        <v>75.650000000000006</v>
      </c>
      <c r="M12" s="40"/>
      <c r="N12" s="57"/>
      <c r="O12" s="75">
        <f>SUM(G12,I12,J12,K12+L12)</f>
        <v>352.1</v>
      </c>
      <c r="Q12" s="74"/>
      <c r="R12" s="3"/>
    </row>
    <row r="13" spans="1:18" ht="15">
      <c r="A13" s="83">
        <v>6</v>
      </c>
      <c r="B13" s="47" t="s">
        <v>37</v>
      </c>
      <c r="C13" s="48" t="s">
        <v>36</v>
      </c>
      <c r="D13" s="116">
        <v>2004</v>
      </c>
      <c r="E13" s="117" t="s">
        <v>14</v>
      </c>
      <c r="F13" s="118" t="s">
        <v>23</v>
      </c>
      <c r="G13" s="31">
        <v>36.26</v>
      </c>
      <c r="H13" s="32">
        <v>43.71</v>
      </c>
      <c r="I13" s="120">
        <v>106.25</v>
      </c>
      <c r="J13" s="32">
        <v>70.55</v>
      </c>
      <c r="K13" s="105">
        <v>32.6</v>
      </c>
      <c r="L13" s="120">
        <v>62.3</v>
      </c>
      <c r="M13" s="32"/>
      <c r="N13" s="55"/>
      <c r="O13" s="80">
        <f>SUM(G13+H13+I13+J13+L13)</f>
        <v>319.07</v>
      </c>
      <c r="Q13" s="74"/>
      <c r="R13" s="3"/>
    </row>
    <row r="14" spans="1:18" ht="15">
      <c r="A14" s="83">
        <v>7</v>
      </c>
      <c r="B14" s="34" t="s">
        <v>52</v>
      </c>
      <c r="C14" s="35" t="s">
        <v>55</v>
      </c>
      <c r="D14" s="36">
        <v>2005</v>
      </c>
      <c r="E14" s="37" t="s">
        <v>20</v>
      </c>
      <c r="F14" s="38" t="s">
        <v>11</v>
      </c>
      <c r="G14" s="107">
        <v>34.299999999999997</v>
      </c>
      <c r="H14" s="40">
        <v>55.8</v>
      </c>
      <c r="I14" s="40">
        <v>55.25</v>
      </c>
      <c r="J14" s="40">
        <v>45.65</v>
      </c>
      <c r="K14" s="40">
        <v>50.16</v>
      </c>
      <c r="L14" s="128">
        <v>53.4</v>
      </c>
      <c r="M14" s="40"/>
      <c r="N14" s="54"/>
      <c r="O14" s="75">
        <f>SUM(H14:N14)</f>
        <v>260.26</v>
      </c>
      <c r="Q14" s="74"/>
      <c r="R14" s="3"/>
    </row>
    <row r="15" spans="1:18" ht="15">
      <c r="A15" s="83">
        <v>8</v>
      </c>
      <c r="B15" s="34" t="s">
        <v>46</v>
      </c>
      <c r="C15" s="35" t="s">
        <v>3</v>
      </c>
      <c r="D15" s="36">
        <v>2004</v>
      </c>
      <c r="E15" s="37" t="s">
        <v>6</v>
      </c>
      <c r="F15" s="61" t="s">
        <v>10</v>
      </c>
      <c r="G15" s="39">
        <v>41.16</v>
      </c>
      <c r="H15" s="40">
        <v>51.15</v>
      </c>
      <c r="I15" s="40">
        <v>46.75</v>
      </c>
      <c r="J15" s="40">
        <v>58.1</v>
      </c>
      <c r="K15" s="40">
        <v>45.98</v>
      </c>
      <c r="L15" s="128"/>
      <c r="M15" s="40"/>
      <c r="N15" s="57"/>
      <c r="O15" s="75">
        <f>SUM(G15:N15)</f>
        <v>243.14</v>
      </c>
      <c r="Q15" s="74"/>
      <c r="R15" s="3"/>
    </row>
    <row r="16" spans="1:18" ht="15">
      <c r="A16" s="83">
        <v>9</v>
      </c>
      <c r="B16" s="34" t="s">
        <v>80</v>
      </c>
      <c r="C16" s="35" t="s">
        <v>4</v>
      </c>
      <c r="D16" s="36">
        <v>2002</v>
      </c>
      <c r="E16" s="37" t="s">
        <v>50</v>
      </c>
      <c r="F16" s="38" t="s">
        <v>42</v>
      </c>
      <c r="G16" s="31">
        <v>49</v>
      </c>
      <c r="H16" s="32">
        <v>60.45</v>
      </c>
      <c r="I16" s="32">
        <v>51</v>
      </c>
      <c r="J16" s="32">
        <v>33.200000000000003</v>
      </c>
      <c r="K16" s="105">
        <v>29.26</v>
      </c>
      <c r="L16" s="120">
        <v>48.95</v>
      </c>
      <c r="M16" s="32"/>
      <c r="N16" s="55"/>
      <c r="O16" s="75">
        <f>SUM(G16+H16+I16+J16+L16+M16+N16)</f>
        <v>242.59999999999997</v>
      </c>
      <c r="Q16" s="74"/>
      <c r="R16" s="3"/>
    </row>
    <row r="17" spans="1:18" ht="15">
      <c r="A17" s="83">
        <v>10</v>
      </c>
      <c r="B17" s="34" t="s">
        <v>65</v>
      </c>
      <c r="C17" s="35" t="s">
        <v>48</v>
      </c>
      <c r="D17" s="56">
        <v>2003</v>
      </c>
      <c r="E17" s="37" t="s">
        <v>6</v>
      </c>
      <c r="F17" s="61" t="s">
        <v>10</v>
      </c>
      <c r="G17" s="39">
        <v>98</v>
      </c>
      <c r="H17" s="40">
        <v>28.83</v>
      </c>
      <c r="I17" s="52"/>
      <c r="J17" s="40">
        <v>39.01</v>
      </c>
      <c r="K17" s="40">
        <v>71.06</v>
      </c>
      <c r="L17" s="125"/>
      <c r="M17" s="52"/>
      <c r="N17" s="57"/>
      <c r="O17" s="75">
        <f t="shared" ref="O17:O22" si="0">SUM(G17:N17)</f>
        <v>236.9</v>
      </c>
      <c r="Q17" s="74"/>
      <c r="R17" s="3"/>
    </row>
    <row r="18" spans="1:18" ht="15">
      <c r="A18" s="83">
        <v>11</v>
      </c>
      <c r="B18" s="34" t="s">
        <v>39</v>
      </c>
      <c r="C18" s="35" t="s">
        <v>1</v>
      </c>
      <c r="D18" s="36">
        <v>2005</v>
      </c>
      <c r="E18" s="37" t="s">
        <v>21</v>
      </c>
      <c r="F18" s="61" t="s">
        <v>11</v>
      </c>
      <c r="G18" s="39">
        <v>29.4</v>
      </c>
      <c r="H18" s="40"/>
      <c r="I18" s="40"/>
      <c r="J18" s="40">
        <v>83</v>
      </c>
      <c r="K18" s="40">
        <v>54.34</v>
      </c>
      <c r="L18" s="128">
        <v>44.5</v>
      </c>
      <c r="M18" s="40"/>
      <c r="N18" s="54"/>
      <c r="O18" s="75">
        <f t="shared" si="0"/>
        <v>211.24</v>
      </c>
      <c r="Q18" s="74"/>
      <c r="R18" s="3"/>
    </row>
    <row r="19" spans="1:18" ht="15">
      <c r="A19" s="83">
        <v>12</v>
      </c>
      <c r="B19" s="34" t="s">
        <v>31</v>
      </c>
      <c r="C19" s="35" t="s">
        <v>25</v>
      </c>
      <c r="D19" s="56">
        <v>2005</v>
      </c>
      <c r="E19" s="37" t="s">
        <v>7</v>
      </c>
      <c r="F19" s="61" t="s">
        <v>12</v>
      </c>
      <c r="G19" s="39">
        <v>38.22</v>
      </c>
      <c r="H19" s="40">
        <v>46.5</v>
      </c>
      <c r="I19" s="40">
        <v>42.5</v>
      </c>
      <c r="J19" s="40">
        <v>49.8</v>
      </c>
      <c r="K19" s="40"/>
      <c r="L19" s="128"/>
      <c r="M19" s="40"/>
      <c r="N19" s="57"/>
      <c r="O19" s="75">
        <f t="shared" si="0"/>
        <v>177.01999999999998</v>
      </c>
      <c r="Q19" s="74"/>
      <c r="R19" s="3"/>
    </row>
    <row r="20" spans="1:18" ht="15">
      <c r="A20" s="83">
        <v>13</v>
      </c>
      <c r="B20" s="34" t="s">
        <v>54</v>
      </c>
      <c r="C20" s="35" t="s">
        <v>0</v>
      </c>
      <c r="D20" s="36">
        <v>2004</v>
      </c>
      <c r="E20" s="37" t="s">
        <v>6</v>
      </c>
      <c r="F20" s="61" t="s">
        <v>10</v>
      </c>
      <c r="G20" s="39">
        <v>46.06</v>
      </c>
      <c r="H20" s="40">
        <v>37.200000000000003</v>
      </c>
      <c r="I20" s="40">
        <v>39.950000000000003</v>
      </c>
      <c r="J20" s="40"/>
      <c r="K20" s="40">
        <v>41.8</v>
      </c>
      <c r="L20" s="128"/>
      <c r="M20" s="40"/>
      <c r="N20" s="57"/>
      <c r="O20" s="75">
        <f t="shared" si="0"/>
        <v>165.01</v>
      </c>
      <c r="Q20" s="74"/>
      <c r="R20" s="3"/>
    </row>
    <row r="21" spans="1:18" ht="15">
      <c r="A21" s="83">
        <v>14</v>
      </c>
      <c r="B21" s="42" t="s">
        <v>43</v>
      </c>
      <c r="C21" s="43" t="s">
        <v>1</v>
      </c>
      <c r="D21" s="44">
        <v>2003</v>
      </c>
      <c r="E21" s="45" t="s">
        <v>7</v>
      </c>
      <c r="F21" s="49" t="s">
        <v>12</v>
      </c>
      <c r="G21" s="39"/>
      <c r="H21" s="40">
        <v>25.11</v>
      </c>
      <c r="I21" s="40">
        <v>38.25</v>
      </c>
      <c r="J21" s="40">
        <v>22.41</v>
      </c>
      <c r="K21" s="40">
        <v>35.11</v>
      </c>
      <c r="L21" s="128">
        <v>38.270000000000003</v>
      </c>
      <c r="M21" s="40"/>
      <c r="N21" s="41"/>
      <c r="O21" s="80">
        <f t="shared" si="0"/>
        <v>159.15</v>
      </c>
      <c r="Q21" s="74"/>
      <c r="R21" s="3"/>
    </row>
    <row r="22" spans="1:18" ht="15">
      <c r="A22" s="84">
        <v>15</v>
      </c>
      <c r="B22" s="42" t="s">
        <v>89</v>
      </c>
      <c r="C22" s="43" t="s">
        <v>33</v>
      </c>
      <c r="D22" s="44">
        <v>2006</v>
      </c>
      <c r="E22" s="45" t="s">
        <v>34</v>
      </c>
      <c r="F22" s="30" t="s">
        <v>10</v>
      </c>
      <c r="G22" s="31">
        <v>147</v>
      </c>
      <c r="H22" s="32"/>
      <c r="I22" s="32"/>
      <c r="J22" s="136"/>
      <c r="K22" s="32"/>
      <c r="L22" s="126"/>
      <c r="M22" s="86"/>
      <c r="N22" s="58"/>
      <c r="O22" s="80">
        <f t="shared" si="0"/>
        <v>147</v>
      </c>
      <c r="Q22" s="74"/>
      <c r="R22" s="3"/>
    </row>
    <row r="23" spans="1:18" ht="15">
      <c r="A23" s="84">
        <v>16</v>
      </c>
      <c r="B23" s="42" t="s">
        <v>30</v>
      </c>
      <c r="C23" s="43" t="s">
        <v>5</v>
      </c>
      <c r="D23" s="44">
        <v>2004</v>
      </c>
      <c r="E23" s="45" t="s">
        <v>7</v>
      </c>
      <c r="F23" s="49" t="s">
        <v>12</v>
      </c>
      <c r="G23" s="119">
        <v>9.8000000000000007</v>
      </c>
      <c r="H23" s="32">
        <v>14.88</v>
      </c>
      <c r="I23" s="32">
        <v>31.45</v>
      </c>
      <c r="J23" s="32">
        <v>35.69</v>
      </c>
      <c r="K23" s="32">
        <v>27.59</v>
      </c>
      <c r="L23" s="120">
        <v>35.6</v>
      </c>
      <c r="M23" s="32"/>
      <c r="N23" s="58"/>
      <c r="O23" s="75">
        <f>SUM(H23:N23)</f>
        <v>145.21</v>
      </c>
      <c r="Q23" s="74"/>
      <c r="R23" s="3"/>
    </row>
    <row r="24" spans="1:18" ht="15">
      <c r="A24" s="84">
        <v>17</v>
      </c>
      <c r="B24" s="34" t="s">
        <v>32</v>
      </c>
      <c r="C24" s="35" t="s">
        <v>28</v>
      </c>
      <c r="D24" s="36">
        <v>2006</v>
      </c>
      <c r="E24" s="37" t="s">
        <v>34</v>
      </c>
      <c r="F24" s="61" t="s">
        <v>10</v>
      </c>
      <c r="G24" s="39"/>
      <c r="H24" s="40">
        <v>139.5</v>
      </c>
      <c r="I24" s="40"/>
      <c r="J24" s="40"/>
      <c r="K24" s="40"/>
      <c r="L24" s="128"/>
      <c r="M24" s="40"/>
      <c r="N24" s="41"/>
      <c r="O24" s="75">
        <f>SUM(G24:N24)</f>
        <v>139.5</v>
      </c>
      <c r="Q24" s="74"/>
      <c r="R24" s="3"/>
    </row>
    <row r="25" spans="1:18" ht="15">
      <c r="A25" s="84">
        <v>18</v>
      </c>
      <c r="B25" s="67" t="s">
        <v>58</v>
      </c>
      <c r="C25" s="68" t="s">
        <v>59</v>
      </c>
      <c r="D25" s="36">
        <v>2003</v>
      </c>
      <c r="E25" s="37" t="s">
        <v>60</v>
      </c>
      <c r="F25" s="61" t="s">
        <v>42</v>
      </c>
      <c r="G25" s="39">
        <v>16.66</v>
      </c>
      <c r="H25" s="106">
        <v>11.16</v>
      </c>
      <c r="I25" s="40">
        <v>13.6</v>
      </c>
      <c r="J25" s="40">
        <v>41.5</v>
      </c>
      <c r="K25" s="40">
        <v>30.93</v>
      </c>
      <c r="L25" s="128">
        <v>32.93</v>
      </c>
      <c r="M25" s="40"/>
      <c r="N25" s="41"/>
      <c r="O25" s="75">
        <f>SUM(G25,I25,J25,K25+L25)</f>
        <v>135.62</v>
      </c>
      <c r="Q25" s="74"/>
      <c r="R25" s="3"/>
    </row>
    <row r="26" spans="1:18" ht="15">
      <c r="A26" s="84">
        <v>19</v>
      </c>
      <c r="B26" s="47" t="s">
        <v>61</v>
      </c>
      <c r="C26" s="48" t="s">
        <v>47</v>
      </c>
      <c r="D26" s="44">
        <v>2007</v>
      </c>
      <c r="E26" s="45" t="s">
        <v>7</v>
      </c>
      <c r="F26" s="30" t="s">
        <v>12</v>
      </c>
      <c r="G26" s="112">
        <v>24.5</v>
      </c>
      <c r="H26" s="32">
        <v>34.409999999999997</v>
      </c>
      <c r="I26" s="32">
        <v>36.549999999999997</v>
      </c>
      <c r="J26" s="32"/>
      <c r="K26" s="32">
        <v>36.78</v>
      </c>
      <c r="L26" s="120"/>
      <c r="M26" s="32"/>
      <c r="N26" s="58"/>
      <c r="O26" s="80">
        <f>SUM(G26:K26)</f>
        <v>132.24</v>
      </c>
      <c r="Q26" s="74"/>
      <c r="R26" s="3"/>
    </row>
    <row r="27" spans="1:18" ht="15">
      <c r="A27" s="83">
        <v>20</v>
      </c>
      <c r="B27" s="34" t="s">
        <v>98</v>
      </c>
      <c r="C27" s="35" t="s">
        <v>35</v>
      </c>
      <c r="D27" s="36">
        <v>2006</v>
      </c>
      <c r="E27" s="37" t="s">
        <v>9</v>
      </c>
      <c r="F27" s="38" t="s">
        <v>11</v>
      </c>
      <c r="G27" s="39"/>
      <c r="H27" s="40">
        <v>41.85</v>
      </c>
      <c r="I27" s="40">
        <v>26.35</v>
      </c>
      <c r="J27" s="40">
        <v>37.35</v>
      </c>
      <c r="K27" s="40">
        <v>20.9</v>
      </c>
      <c r="L27" s="128"/>
      <c r="M27" s="40"/>
      <c r="N27" s="41"/>
      <c r="O27" s="75">
        <f>SUM(G27:N27)</f>
        <v>126.45000000000002</v>
      </c>
      <c r="Q27" s="74"/>
      <c r="R27" s="3"/>
    </row>
    <row r="28" spans="1:18" ht="15">
      <c r="A28" s="83">
        <v>21</v>
      </c>
      <c r="B28" s="34" t="s">
        <v>80</v>
      </c>
      <c r="C28" s="35" t="s">
        <v>1</v>
      </c>
      <c r="D28" s="36">
        <v>2003</v>
      </c>
      <c r="E28" s="37" t="s">
        <v>50</v>
      </c>
      <c r="F28" s="38" t="s">
        <v>42</v>
      </c>
      <c r="G28" s="107">
        <v>16.66</v>
      </c>
      <c r="H28" s="40">
        <v>16.739999999999998</v>
      </c>
      <c r="I28" s="40">
        <v>20.399999999999999</v>
      </c>
      <c r="J28" s="40">
        <v>30.71</v>
      </c>
      <c r="K28" s="40">
        <v>25.08</v>
      </c>
      <c r="L28" s="128">
        <v>30.26</v>
      </c>
      <c r="M28" s="52"/>
      <c r="N28" s="57"/>
      <c r="O28" s="75">
        <f>SUM(H28:N28)</f>
        <v>123.19</v>
      </c>
      <c r="Q28" s="74"/>
      <c r="R28" s="3"/>
    </row>
    <row r="29" spans="1:18" ht="15">
      <c r="A29" s="83">
        <v>22</v>
      </c>
      <c r="B29" s="34" t="s">
        <v>73</v>
      </c>
      <c r="C29" s="35" t="s">
        <v>33</v>
      </c>
      <c r="D29" s="36">
        <v>2003</v>
      </c>
      <c r="E29" s="37" t="s">
        <v>74</v>
      </c>
      <c r="F29" s="38" t="s">
        <v>10</v>
      </c>
      <c r="G29" s="39">
        <v>122.5</v>
      </c>
      <c r="H29" s="40"/>
      <c r="I29" s="52"/>
      <c r="J29" s="52"/>
      <c r="K29" s="40"/>
      <c r="L29" s="125"/>
      <c r="M29" s="52"/>
      <c r="N29" s="57"/>
      <c r="O29" s="75">
        <f t="shared" ref="O29:O36" si="1">SUM(G29:N29)</f>
        <v>122.5</v>
      </c>
      <c r="Q29" s="74"/>
      <c r="R29" s="3"/>
    </row>
    <row r="30" spans="1:18" ht="15">
      <c r="A30" s="83">
        <v>23</v>
      </c>
      <c r="B30" s="42" t="s">
        <v>40</v>
      </c>
      <c r="C30" s="43" t="s">
        <v>33</v>
      </c>
      <c r="D30" s="46">
        <v>2007</v>
      </c>
      <c r="E30" s="45" t="s">
        <v>34</v>
      </c>
      <c r="F30" s="30" t="s">
        <v>10</v>
      </c>
      <c r="G30" s="31"/>
      <c r="H30" s="32">
        <v>93</v>
      </c>
      <c r="I30" s="32"/>
      <c r="J30" s="32"/>
      <c r="K30" s="32"/>
      <c r="L30" s="120"/>
      <c r="M30" s="32"/>
      <c r="N30" s="33"/>
      <c r="O30" s="80">
        <f t="shared" si="1"/>
        <v>93</v>
      </c>
      <c r="Q30" s="74"/>
      <c r="R30" s="3"/>
    </row>
    <row r="31" spans="1:18" ht="15">
      <c r="A31" s="83">
        <v>24</v>
      </c>
      <c r="B31" s="42" t="s">
        <v>78</v>
      </c>
      <c r="C31" s="43" t="s">
        <v>79</v>
      </c>
      <c r="D31" s="44">
        <v>2002</v>
      </c>
      <c r="E31" s="45" t="s">
        <v>7</v>
      </c>
      <c r="F31" s="95" t="s">
        <v>12</v>
      </c>
      <c r="G31" s="31">
        <v>43.12</v>
      </c>
      <c r="H31" s="32"/>
      <c r="I31" s="32">
        <v>34</v>
      </c>
      <c r="J31" s="32"/>
      <c r="K31" s="32"/>
      <c r="L31" s="120"/>
      <c r="M31" s="32"/>
      <c r="N31" s="58"/>
      <c r="O31" s="75">
        <f t="shared" si="1"/>
        <v>77.12</v>
      </c>
      <c r="Q31" s="74"/>
      <c r="R31" s="3"/>
    </row>
    <row r="32" spans="1:18" ht="15">
      <c r="A32" s="83">
        <v>25</v>
      </c>
      <c r="B32" s="34" t="s">
        <v>62</v>
      </c>
      <c r="C32" s="35" t="s">
        <v>63</v>
      </c>
      <c r="D32" s="36">
        <v>2005</v>
      </c>
      <c r="E32" s="37" t="s">
        <v>7</v>
      </c>
      <c r="F32" s="61" t="s">
        <v>12</v>
      </c>
      <c r="G32" s="39">
        <v>32.340000000000003</v>
      </c>
      <c r="H32" s="40">
        <v>31.62</v>
      </c>
      <c r="I32" s="40">
        <v>5.0999999999999996</v>
      </c>
      <c r="J32" s="40"/>
      <c r="K32" s="40"/>
      <c r="L32" s="128"/>
      <c r="M32" s="40"/>
      <c r="N32" s="54"/>
      <c r="O32" s="75">
        <f t="shared" si="1"/>
        <v>69.06</v>
      </c>
      <c r="Q32" s="74"/>
      <c r="R32" s="3"/>
    </row>
    <row r="33" spans="1:18" ht="15">
      <c r="A33" s="84">
        <v>26</v>
      </c>
      <c r="B33" s="47" t="s">
        <v>69</v>
      </c>
      <c r="C33" s="48" t="s">
        <v>77</v>
      </c>
      <c r="D33" s="44">
        <v>2006</v>
      </c>
      <c r="E33" s="45" t="s">
        <v>6</v>
      </c>
      <c r="F33" s="30" t="s">
        <v>10</v>
      </c>
      <c r="G33" s="31">
        <v>6.86</v>
      </c>
      <c r="H33" s="32"/>
      <c r="I33" s="32"/>
      <c r="J33" s="32">
        <v>25.73</v>
      </c>
      <c r="K33" s="32">
        <v>5.85</v>
      </c>
      <c r="L33" s="120">
        <v>27.59</v>
      </c>
      <c r="M33" s="32"/>
      <c r="N33" s="33"/>
      <c r="O33" s="80">
        <f t="shared" si="1"/>
        <v>66.03</v>
      </c>
      <c r="Q33" s="74"/>
      <c r="R33" s="3"/>
    </row>
    <row r="34" spans="1:18" ht="15">
      <c r="A34" s="84">
        <v>27</v>
      </c>
      <c r="B34" s="34" t="s">
        <v>72</v>
      </c>
      <c r="C34" s="35" t="s">
        <v>28</v>
      </c>
      <c r="D34" s="36">
        <v>2004</v>
      </c>
      <c r="E34" s="37" t="s">
        <v>7</v>
      </c>
      <c r="F34" s="38" t="s">
        <v>12</v>
      </c>
      <c r="G34" s="39">
        <v>6.86</v>
      </c>
      <c r="H34" s="40">
        <v>22.32</v>
      </c>
      <c r="I34" s="40"/>
      <c r="J34" s="40"/>
      <c r="K34" s="40">
        <v>8.36</v>
      </c>
      <c r="L34" s="128">
        <v>21.36</v>
      </c>
      <c r="M34" s="40"/>
      <c r="N34" s="41"/>
      <c r="O34" s="75">
        <f t="shared" si="1"/>
        <v>58.9</v>
      </c>
      <c r="Q34" s="74"/>
      <c r="R34" s="3"/>
    </row>
    <row r="35" spans="1:18" ht="15">
      <c r="A35" s="84">
        <v>28</v>
      </c>
      <c r="B35" s="34" t="s">
        <v>122</v>
      </c>
      <c r="C35" s="35" t="s">
        <v>123</v>
      </c>
      <c r="D35" s="36"/>
      <c r="E35" s="37" t="s">
        <v>124</v>
      </c>
      <c r="F35" s="61" t="s">
        <v>42</v>
      </c>
      <c r="G35" s="39"/>
      <c r="H35" s="40"/>
      <c r="I35" s="40"/>
      <c r="J35" s="40"/>
      <c r="K35" s="40"/>
      <c r="L35" s="128">
        <v>57.85</v>
      </c>
      <c r="M35" s="40"/>
      <c r="N35" s="41"/>
      <c r="O35" s="75">
        <f t="shared" si="1"/>
        <v>57.85</v>
      </c>
      <c r="Q35" s="74"/>
      <c r="R35" s="3"/>
    </row>
    <row r="36" spans="1:18" ht="15">
      <c r="A36" s="84">
        <v>29</v>
      </c>
      <c r="B36" s="34" t="s">
        <v>81</v>
      </c>
      <c r="C36" s="35" t="s">
        <v>33</v>
      </c>
      <c r="D36" s="36">
        <v>2005</v>
      </c>
      <c r="E36" s="37" t="s">
        <v>84</v>
      </c>
      <c r="F36" s="38" t="s">
        <v>10</v>
      </c>
      <c r="G36" s="39">
        <v>6.86</v>
      </c>
      <c r="H36" s="40">
        <v>13.02</v>
      </c>
      <c r="I36" s="40">
        <v>11.9</v>
      </c>
      <c r="J36" s="40"/>
      <c r="K36" s="40">
        <v>5.85</v>
      </c>
      <c r="L36" s="128">
        <v>18.690000000000001</v>
      </c>
      <c r="M36" s="40"/>
      <c r="N36" s="41"/>
      <c r="O36" s="75">
        <f t="shared" si="1"/>
        <v>56.320000000000007</v>
      </c>
      <c r="Q36" s="74"/>
      <c r="R36" s="3"/>
    </row>
    <row r="37" spans="1:18" ht="15">
      <c r="A37" s="84">
        <v>30</v>
      </c>
      <c r="B37" s="34" t="s">
        <v>94</v>
      </c>
      <c r="C37" s="35" t="s">
        <v>16</v>
      </c>
      <c r="D37" s="36">
        <v>2004</v>
      </c>
      <c r="E37" s="37" t="s">
        <v>20</v>
      </c>
      <c r="F37" s="38" t="s">
        <v>11</v>
      </c>
      <c r="G37" s="39">
        <v>6.86</v>
      </c>
      <c r="H37" s="106">
        <v>5.58</v>
      </c>
      <c r="I37" s="40">
        <v>10.199999999999999</v>
      </c>
      <c r="J37" s="40">
        <v>19.920000000000002</v>
      </c>
      <c r="K37" s="40">
        <v>5.85</v>
      </c>
      <c r="L37" s="128">
        <v>12.46</v>
      </c>
      <c r="M37" s="40"/>
      <c r="N37" s="41"/>
      <c r="O37" s="75">
        <f>SUM(G37,I37,J37,K37+L37+M37+N37)</f>
        <v>55.290000000000006</v>
      </c>
      <c r="Q37" s="74"/>
      <c r="R37" s="3"/>
    </row>
    <row r="38" spans="1:18" ht="15">
      <c r="A38" s="83">
        <v>31</v>
      </c>
      <c r="B38" s="34" t="s">
        <v>68</v>
      </c>
      <c r="C38" s="35" t="s">
        <v>17</v>
      </c>
      <c r="D38" s="36">
        <v>2004</v>
      </c>
      <c r="E38" s="37" t="s">
        <v>20</v>
      </c>
      <c r="F38" s="38" t="s">
        <v>11</v>
      </c>
      <c r="G38" s="39"/>
      <c r="H38" s="40">
        <v>7.44</v>
      </c>
      <c r="I38" s="40">
        <v>22.95</v>
      </c>
      <c r="J38" s="40"/>
      <c r="K38" s="40"/>
      <c r="L38" s="128">
        <v>24.03</v>
      </c>
      <c r="M38" s="40"/>
      <c r="N38" s="41"/>
      <c r="O38" s="75">
        <f t="shared" ref="O38:O69" si="2">SUM(G38:N38)</f>
        <v>54.42</v>
      </c>
      <c r="Q38" s="74"/>
      <c r="R38" s="3"/>
    </row>
    <row r="39" spans="1:18" ht="15">
      <c r="A39" s="83">
        <v>32</v>
      </c>
      <c r="B39" s="42" t="s">
        <v>92</v>
      </c>
      <c r="C39" s="43" t="s">
        <v>93</v>
      </c>
      <c r="D39" s="44">
        <v>2003</v>
      </c>
      <c r="E39" s="45" t="s">
        <v>84</v>
      </c>
      <c r="F39" s="30" t="s">
        <v>10</v>
      </c>
      <c r="G39" s="39">
        <v>6.86</v>
      </c>
      <c r="H39" s="40"/>
      <c r="I39" s="40">
        <v>17.850000000000001</v>
      </c>
      <c r="J39" s="40"/>
      <c r="K39" s="40">
        <v>14.21</v>
      </c>
      <c r="L39" s="128">
        <v>10.68</v>
      </c>
      <c r="M39" s="40"/>
      <c r="N39" s="41"/>
      <c r="O39" s="75">
        <f t="shared" si="2"/>
        <v>49.6</v>
      </c>
      <c r="Q39" s="74"/>
      <c r="R39" s="3"/>
    </row>
    <row r="40" spans="1:18" ht="15">
      <c r="A40" s="83">
        <v>33</v>
      </c>
      <c r="B40" s="42" t="s">
        <v>125</v>
      </c>
      <c r="C40" s="43" t="s">
        <v>3</v>
      </c>
      <c r="D40" s="44"/>
      <c r="E40" s="45" t="s">
        <v>34</v>
      </c>
      <c r="F40" s="49" t="s">
        <v>10</v>
      </c>
      <c r="G40" s="39"/>
      <c r="H40" s="40"/>
      <c r="I40" s="40"/>
      <c r="J40" s="40"/>
      <c r="K40" s="40"/>
      <c r="L40" s="128">
        <v>40.049999999999997</v>
      </c>
      <c r="M40" s="40"/>
      <c r="N40" s="41"/>
      <c r="O40" s="75">
        <f t="shared" si="2"/>
        <v>40.049999999999997</v>
      </c>
      <c r="Q40" s="74"/>
      <c r="R40" s="3"/>
    </row>
    <row r="41" spans="1:18" ht="15">
      <c r="A41" s="83">
        <v>34</v>
      </c>
      <c r="B41" s="34" t="s">
        <v>117</v>
      </c>
      <c r="C41" s="35" t="s">
        <v>3</v>
      </c>
      <c r="D41" s="36">
        <v>2003</v>
      </c>
      <c r="E41" s="37" t="s">
        <v>14</v>
      </c>
      <c r="F41" s="38" t="s">
        <v>23</v>
      </c>
      <c r="G41" s="39"/>
      <c r="H41" s="40"/>
      <c r="I41" s="40"/>
      <c r="J41" s="40"/>
      <c r="K41" s="40">
        <v>39.29</v>
      </c>
      <c r="L41" s="128"/>
      <c r="M41" s="40"/>
      <c r="N41" s="41"/>
      <c r="O41" s="75">
        <f t="shared" si="2"/>
        <v>39.29</v>
      </c>
      <c r="Q41" s="74"/>
      <c r="R41" s="3"/>
    </row>
    <row r="42" spans="1:18" ht="15">
      <c r="A42" s="83">
        <v>35</v>
      </c>
      <c r="B42" s="34" t="s">
        <v>29</v>
      </c>
      <c r="C42" s="35" t="s">
        <v>0</v>
      </c>
      <c r="D42" s="56">
        <v>2002</v>
      </c>
      <c r="E42" s="37" t="s">
        <v>7</v>
      </c>
      <c r="F42" s="61" t="s">
        <v>12</v>
      </c>
      <c r="G42" s="39">
        <v>9.8000000000000007</v>
      </c>
      <c r="H42" s="40"/>
      <c r="I42" s="40">
        <v>28.9</v>
      </c>
      <c r="J42" s="81"/>
      <c r="K42" s="40"/>
      <c r="L42" s="128"/>
      <c r="M42" s="52"/>
      <c r="N42" s="57"/>
      <c r="O42" s="75">
        <f t="shared" si="2"/>
        <v>38.700000000000003</v>
      </c>
      <c r="Q42" s="74"/>
      <c r="R42" s="3"/>
    </row>
    <row r="43" spans="1:18" ht="15">
      <c r="A43" s="83">
        <v>36</v>
      </c>
      <c r="B43" s="34" t="s">
        <v>85</v>
      </c>
      <c r="C43" s="35" t="s">
        <v>4</v>
      </c>
      <c r="D43" s="36">
        <v>2006</v>
      </c>
      <c r="E43" s="37" t="s">
        <v>84</v>
      </c>
      <c r="F43" s="61" t="s">
        <v>10</v>
      </c>
      <c r="G43" s="39">
        <v>2.94</v>
      </c>
      <c r="H43" s="40"/>
      <c r="I43" s="40">
        <v>8.5</v>
      </c>
      <c r="J43" s="40">
        <v>17.43</v>
      </c>
      <c r="K43" s="40">
        <v>5.85</v>
      </c>
      <c r="L43" s="128"/>
      <c r="M43" s="40"/>
      <c r="N43" s="41"/>
      <c r="O43" s="75">
        <f t="shared" si="2"/>
        <v>34.72</v>
      </c>
      <c r="Q43" s="74"/>
      <c r="R43" s="3"/>
    </row>
    <row r="44" spans="1:18" ht="15">
      <c r="A44" s="83">
        <v>37</v>
      </c>
      <c r="B44" s="47" t="s">
        <v>70</v>
      </c>
      <c r="C44" s="48" t="s">
        <v>57</v>
      </c>
      <c r="D44" s="46">
        <v>2006</v>
      </c>
      <c r="E44" s="45" t="s">
        <v>34</v>
      </c>
      <c r="F44" s="49" t="s">
        <v>10</v>
      </c>
      <c r="G44" s="39"/>
      <c r="H44" s="40"/>
      <c r="I44" s="40"/>
      <c r="J44" s="40">
        <v>28.22</v>
      </c>
      <c r="K44" s="40"/>
      <c r="L44" s="128"/>
      <c r="M44" s="40"/>
      <c r="N44" s="41"/>
      <c r="O44" s="75">
        <f t="shared" si="2"/>
        <v>28.22</v>
      </c>
      <c r="Q44" s="74"/>
      <c r="R44" s="3"/>
    </row>
    <row r="45" spans="1:18" ht="15">
      <c r="A45" s="83">
        <v>38</v>
      </c>
      <c r="B45" s="34" t="s">
        <v>95</v>
      </c>
      <c r="C45" s="35" t="s">
        <v>24</v>
      </c>
      <c r="D45" s="36">
        <v>2005</v>
      </c>
      <c r="E45" s="37" t="s">
        <v>6</v>
      </c>
      <c r="F45" s="38" t="s">
        <v>10</v>
      </c>
      <c r="G45" s="39">
        <v>2.94</v>
      </c>
      <c r="H45" s="40">
        <v>2.79</v>
      </c>
      <c r="I45" s="40"/>
      <c r="J45" s="40">
        <v>14.94</v>
      </c>
      <c r="K45" s="40">
        <v>5.85</v>
      </c>
      <c r="L45" s="128"/>
      <c r="M45" s="40"/>
      <c r="N45" s="41"/>
      <c r="O45" s="75">
        <f t="shared" si="2"/>
        <v>26.520000000000003</v>
      </c>
      <c r="Q45" s="74"/>
      <c r="R45" s="3"/>
    </row>
    <row r="46" spans="1:18" ht="15">
      <c r="A46" s="83">
        <v>39</v>
      </c>
      <c r="B46" s="34" t="s">
        <v>86</v>
      </c>
      <c r="C46" s="35" t="s">
        <v>27</v>
      </c>
      <c r="D46" s="36">
        <v>2005</v>
      </c>
      <c r="E46" s="37" t="s">
        <v>84</v>
      </c>
      <c r="F46" s="38" t="s">
        <v>10</v>
      </c>
      <c r="G46" s="39">
        <v>6.86</v>
      </c>
      <c r="H46" s="40"/>
      <c r="I46" s="40">
        <v>4.25</v>
      </c>
      <c r="J46" s="40"/>
      <c r="K46" s="40">
        <v>5.85</v>
      </c>
      <c r="L46" s="128">
        <v>8.9</v>
      </c>
      <c r="M46" s="40"/>
      <c r="N46" s="41"/>
      <c r="O46" s="75">
        <f t="shared" si="2"/>
        <v>25.86</v>
      </c>
      <c r="Q46" s="74"/>
      <c r="R46" s="3"/>
    </row>
    <row r="47" spans="1:18" ht="15">
      <c r="A47" s="83">
        <v>40</v>
      </c>
      <c r="B47" s="34" t="s">
        <v>100</v>
      </c>
      <c r="C47" s="35" t="s">
        <v>101</v>
      </c>
      <c r="D47" s="36">
        <v>2006</v>
      </c>
      <c r="E47" s="37" t="s">
        <v>84</v>
      </c>
      <c r="F47" s="61" t="s">
        <v>10</v>
      </c>
      <c r="G47" s="39"/>
      <c r="H47" s="40"/>
      <c r="I47" s="40">
        <v>15.3</v>
      </c>
      <c r="J47" s="40"/>
      <c r="K47" s="40">
        <v>5.85</v>
      </c>
      <c r="L47" s="128"/>
      <c r="M47" s="40"/>
      <c r="N47" s="41"/>
      <c r="O47" s="75">
        <f t="shared" si="2"/>
        <v>21.15</v>
      </c>
      <c r="Q47" s="74"/>
      <c r="R47" s="3"/>
    </row>
    <row r="48" spans="1:18" ht="15">
      <c r="A48" s="83">
        <v>41</v>
      </c>
      <c r="B48" s="42" t="s">
        <v>71</v>
      </c>
      <c r="C48" s="43" t="s">
        <v>1</v>
      </c>
      <c r="D48" s="44">
        <v>2008</v>
      </c>
      <c r="E48" s="45" t="s">
        <v>6</v>
      </c>
      <c r="F48" s="30" t="s">
        <v>10</v>
      </c>
      <c r="G48" s="39"/>
      <c r="H48" s="40">
        <v>4.6500000000000004</v>
      </c>
      <c r="I48" s="40">
        <v>6.8</v>
      </c>
      <c r="J48" s="40"/>
      <c r="K48" s="40">
        <v>8.36</v>
      </c>
      <c r="L48" s="128"/>
      <c r="M48" s="40"/>
      <c r="N48" s="41"/>
      <c r="O48" s="75">
        <f t="shared" si="2"/>
        <v>19.809999999999999</v>
      </c>
      <c r="Q48" s="74"/>
      <c r="R48" s="3"/>
    </row>
    <row r="49" spans="1:20" ht="20.100000000000001" customHeight="1">
      <c r="A49" s="83" t="s">
        <v>113</v>
      </c>
      <c r="B49" s="34" t="s">
        <v>83</v>
      </c>
      <c r="C49" s="35" t="s">
        <v>41</v>
      </c>
      <c r="D49" s="36">
        <v>2006</v>
      </c>
      <c r="E49" s="37" t="s">
        <v>6</v>
      </c>
      <c r="F49" s="38" t="s">
        <v>10</v>
      </c>
      <c r="G49" s="39"/>
      <c r="H49" s="40">
        <v>3.72</v>
      </c>
      <c r="I49" s="40"/>
      <c r="J49" s="40">
        <v>13.28</v>
      </c>
      <c r="K49" s="40"/>
      <c r="L49" s="128"/>
      <c r="M49" s="40"/>
      <c r="N49" s="41"/>
      <c r="O49" s="75">
        <f t="shared" si="2"/>
        <v>17</v>
      </c>
      <c r="Q49" s="74"/>
      <c r="R49" s="3"/>
    </row>
    <row r="50" spans="1:20" ht="20.100000000000001" customHeight="1">
      <c r="A50" s="83" t="s">
        <v>113</v>
      </c>
      <c r="B50" s="34" t="s">
        <v>126</v>
      </c>
      <c r="C50" s="35" t="s">
        <v>0</v>
      </c>
      <c r="D50" s="36"/>
      <c r="E50" s="37" t="s">
        <v>20</v>
      </c>
      <c r="F50" s="61" t="s">
        <v>11</v>
      </c>
      <c r="G50" s="39"/>
      <c r="H50" s="40"/>
      <c r="I50" s="40"/>
      <c r="J50" s="40"/>
      <c r="K50" s="40"/>
      <c r="L50" s="128">
        <v>16.02</v>
      </c>
      <c r="M50" s="40"/>
      <c r="N50" s="41"/>
      <c r="O50" s="75">
        <f t="shared" si="2"/>
        <v>16.02</v>
      </c>
      <c r="Q50" s="74"/>
      <c r="R50" s="3"/>
    </row>
    <row r="51" spans="1:20" ht="20.100000000000001" customHeight="1">
      <c r="A51" s="83">
        <v>44</v>
      </c>
      <c r="B51" s="42" t="s">
        <v>127</v>
      </c>
      <c r="C51" s="43" t="s">
        <v>128</v>
      </c>
      <c r="D51" s="44"/>
      <c r="E51" s="45" t="s">
        <v>20</v>
      </c>
      <c r="F51" s="49" t="s">
        <v>11</v>
      </c>
      <c r="G51" s="39"/>
      <c r="H51" s="40"/>
      <c r="I51" s="40"/>
      <c r="J51" s="40"/>
      <c r="K51" s="40"/>
      <c r="L51" s="128">
        <v>14.24</v>
      </c>
      <c r="M51" s="40"/>
      <c r="N51" s="41"/>
      <c r="O51" s="75">
        <f t="shared" si="2"/>
        <v>14.24</v>
      </c>
      <c r="Q51" s="74"/>
      <c r="R51" s="3"/>
    </row>
    <row r="52" spans="1:20" ht="20.100000000000001" customHeight="1">
      <c r="A52" s="83">
        <v>45</v>
      </c>
      <c r="B52" s="67" t="s">
        <v>58</v>
      </c>
      <c r="C52" s="68" t="s">
        <v>36</v>
      </c>
      <c r="D52" s="36">
        <v>2005</v>
      </c>
      <c r="E52" s="37" t="s">
        <v>60</v>
      </c>
      <c r="F52" s="61" t="s">
        <v>42</v>
      </c>
      <c r="G52" s="39"/>
      <c r="H52" s="40"/>
      <c r="I52" s="40"/>
      <c r="J52" s="40"/>
      <c r="K52" s="40">
        <v>14.21</v>
      </c>
      <c r="L52" s="128"/>
      <c r="M52" s="40"/>
      <c r="N52" s="41"/>
      <c r="O52" s="75">
        <f t="shared" si="2"/>
        <v>14.21</v>
      </c>
      <c r="Q52" s="74"/>
      <c r="R52" s="3"/>
    </row>
    <row r="53" spans="1:20" ht="20.100000000000001" customHeight="1">
      <c r="A53" s="83" t="s">
        <v>114</v>
      </c>
      <c r="B53" s="47" t="s">
        <v>109</v>
      </c>
      <c r="C53" s="48" t="s">
        <v>110</v>
      </c>
      <c r="D53" s="44">
        <v>2007</v>
      </c>
      <c r="E53" s="45" t="s">
        <v>6</v>
      </c>
      <c r="F53" s="30" t="s">
        <v>10</v>
      </c>
      <c r="G53" s="39"/>
      <c r="H53" s="40"/>
      <c r="I53" s="40"/>
      <c r="J53" s="40">
        <v>11.62</v>
      </c>
      <c r="K53" s="40"/>
      <c r="L53" s="128"/>
      <c r="M53" s="40"/>
      <c r="N53" s="41"/>
      <c r="O53" s="75">
        <f t="shared" si="2"/>
        <v>11.62</v>
      </c>
      <c r="Q53" s="74"/>
      <c r="R53" s="3"/>
    </row>
    <row r="54" spans="1:20" ht="20.100000000000001" customHeight="1">
      <c r="A54" s="83" t="s">
        <v>114</v>
      </c>
      <c r="B54" s="34" t="s">
        <v>107</v>
      </c>
      <c r="C54" s="35" t="s">
        <v>28</v>
      </c>
      <c r="D54" s="36">
        <v>2006</v>
      </c>
      <c r="E54" s="37" t="s">
        <v>6</v>
      </c>
      <c r="F54" s="61" t="s">
        <v>10</v>
      </c>
      <c r="G54" s="39"/>
      <c r="H54" s="40"/>
      <c r="I54" s="40"/>
      <c r="J54" s="40">
        <v>9.9600000000000009</v>
      </c>
      <c r="K54" s="40"/>
      <c r="L54" s="128"/>
      <c r="M54" s="40"/>
      <c r="N54" s="41"/>
      <c r="O54" s="75">
        <f t="shared" si="2"/>
        <v>9.9600000000000009</v>
      </c>
      <c r="Q54" s="74"/>
      <c r="R54" s="3"/>
    </row>
    <row r="55" spans="1:20" ht="20.100000000000001" customHeight="1">
      <c r="A55" s="83">
        <v>48</v>
      </c>
      <c r="B55" s="34" t="s">
        <v>75</v>
      </c>
      <c r="C55" s="35" t="s">
        <v>18</v>
      </c>
      <c r="D55" s="36">
        <v>2008</v>
      </c>
      <c r="E55" s="37" t="s">
        <v>34</v>
      </c>
      <c r="F55" s="38" t="s">
        <v>10</v>
      </c>
      <c r="G55" s="129">
        <v>9.8000000000000007</v>
      </c>
      <c r="H55" s="40"/>
      <c r="I55" s="40"/>
      <c r="J55" s="40"/>
      <c r="K55" s="40"/>
      <c r="L55" s="128"/>
      <c r="M55" s="52"/>
      <c r="N55" s="57"/>
      <c r="O55" s="75">
        <f t="shared" si="2"/>
        <v>9.8000000000000007</v>
      </c>
      <c r="Q55" s="74"/>
      <c r="R55" s="3"/>
    </row>
    <row r="56" spans="1:20" ht="20.100000000000001" customHeight="1">
      <c r="A56" s="84" t="s">
        <v>115</v>
      </c>
      <c r="B56" s="42" t="s">
        <v>90</v>
      </c>
      <c r="C56" s="43" t="s">
        <v>41</v>
      </c>
      <c r="D56" s="44">
        <v>2003</v>
      </c>
      <c r="E56" s="45" t="s">
        <v>74</v>
      </c>
      <c r="F56" s="30" t="s">
        <v>10</v>
      </c>
      <c r="G56" s="112">
        <v>9.8000000000000007</v>
      </c>
      <c r="H56" s="32"/>
      <c r="I56" s="86"/>
      <c r="J56" s="136"/>
      <c r="K56" s="32"/>
      <c r="L56" s="120"/>
      <c r="M56" s="86"/>
      <c r="N56" s="58"/>
      <c r="O56" s="80">
        <f t="shared" si="2"/>
        <v>9.8000000000000007</v>
      </c>
      <c r="Q56" s="74"/>
      <c r="R56" s="3"/>
    </row>
    <row r="57" spans="1:20" ht="20.100000000000001" customHeight="1">
      <c r="A57" s="84" t="s">
        <v>115</v>
      </c>
      <c r="B57" s="42" t="s">
        <v>99</v>
      </c>
      <c r="C57" s="43" t="s">
        <v>51</v>
      </c>
      <c r="D57" s="44">
        <v>2003</v>
      </c>
      <c r="E57" s="45" t="s">
        <v>74</v>
      </c>
      <c r="F57" s="49" t="s">
        <v>10</v>
      </c>
      <c r="G57" s="39"/>
      <c r="H57" s="128">
        <v>9.3000000000000007</v>
      </c>
      <c r="I57" s="40"/>
      <c r="J57" s="40"/>
      <c r="K57" s="40"/>
      <c r="L57" s="128"/>
      <c r="M57" s="40"/>
      <c r="N57" s="41"/>
      <c r="O57" s="75">
        <f t="shared" si="2"/>
        <v>9.3000000000000007</v>
      </c>
      <c r="Q57" s="74"/>
      <c r="R57" s="3"/>
    </row>
    <row r="58" spans="1:20" ht="20.100000000000001" customHeight="1">
      <c r="A58" s="84" t="s">
        <v>115</v>
      </c>
      <c r="B58" s="42" t="s">
        <v>64</v>
      </c>
      <c r="C58" s="43" t="s">
        <v>19</v>
      </c>
      <c r="D58" s="90">
        <v>2008</v>
      </c>
      <c r="E58" s="45" t="s">
        <v>7</v>
      </c>
      <c r="F58" s="49" t="s">
        <v>12</v>
      </c>
      <c r="G58" s="39"/>
      <c r="H58" s="40"/>
      <c r="I58" s="40"/>
      <c r="J58" s="40"/>
      <c r="K58" s="40">
        <v>8.36</v>
      </c>
      <c r="L58" s="128"/>
      <c r="M58" s="40"/>
      <c r="N58" s="41"/>
      <c r="O58" s="75">
        <f t="shared" si="2"/>
        <v>8.36</v>
      </c>
      <c r="Q58" s="74"/>
      <c r="R58" s="3"/>
    </row>
    <row r="59" spans="1:20" ht="20.100000000000001" customHeight="1">
      <c r="A59" s="84">
        <v>52</v>
      </c>
      <c r="B59" s="42" t="s">
        <v>118</v>
      </c>
      <c r="C59" s="43" t="s">
        <v>76</v>
      </c>
      <c r="D59" s="44">
        <v>2004</v>
      </c>
      <c r="E59" s="45" t="s">
        <v>7</v>
      </c>
      <c r="F59" s="30" t="s">
        <v>23</v>
      </c>
      <c r="G59" s="39"/>
      <c r="H59" s="40"/>
      <c r="I59" s="40"/>
      <c r="J59" s="40"/>
      <c r="K59" s="40">
        <v>8.36</v>
      </c>
      <c r="L59" s="128"/>
      <c r="M59" s="40"/>
      <c r="N59" s="41"/>
      <c r="O59" s="75">
        <f t="shared" si="2"/>
        <v>8.36</v>
      </c>
      <c r="Q59" s="74"/>
      <c r="R59" s="3"/>
    </row>
    <row r="60" spans="1:20" ht="20.100000000000001" customHeight="1">
      <c r="A60" s="83">
        <v>53</v>
      </c>
      <c r="B60" s="47" t="s">
        <v>111</v>
      </c>
      <c r="C60" s="48" t="s">
        <v>112</v>
      </c>
      <c r="D60" s="44">
        <v>2007</v>
      </c>
      <c r="E60" s="45" t="s">
        <v>6</v>
      </c>
      <c r="F60" s="30" t="s">
        <v>10</v>
      </c>
      <c r="G60" s="39"/>
      <c r="H60" s="40"/>
      <c r="I60" s="40"/>
      <c r="J60" s="40">
        <v>8.3000000000000007</v>
      </c>
      <c r="K60" s="40"/>
      <c r="L60" s="128"/>
      <c r="M60" s="40"/>
      <c r="N60" s="41"/>
      <c r="O60" s="75">
        <f t="shared" si="2"/>
        <v>8.3000000000000007</v>
      </c>
      <c r="Q60" s="74"/>
      <c r="R60" s="3"/>
    </row>
    <row r="61" spans="1:20" ht="20.100000000000001" customHeight="1">
      <c r="A61" s="83">
        <v>54</v>
      </c>
      <c r="B61" s="34" t="s">
        <v>91</v>
      </c>
      <c r="C61" s="35" t="s">
        <v>5</v>
      </c>
      <c r="D61" s="56">
        <v>2005</v>
      </c>
      <c r="E61" s="37" t="s">
        <v>74</v>
      </c>
      <c r="F61" s="61" t="s">
        <v>10</v>
      </c>
      <c r="G61" s="39">
        <v>6.86</v>
      </c>
      <c r="H61" s="40"/>
      <c r="I61" s="40"/>
      <c r="J61" s="40"/>
      <c r="K61" s="40"/>
      <c r="L61" s="128"/>
      <c r="M61" s="40"/>
      <c r="N61" s="41"/>
      <c r="O61" s="75">
        <f t="shared" si="2"/>
        <v>6.86</v>
      </c>
      <c r="Q61" s="74"/>
      <c r="R61" s="3"/>
    </row>
    <row r="62" spans="1:20" ht="20.100000000000001" customHeight="1">
      <c r="A62" s="84">
        <v>55</v>
      </c>
      <c r="B62" s="34" t="s">
        <v>45</v>
      </c>
      <c r="C62" s="35" t="s">
        <v>2</v>
      </c>
      <c r="D62" s="56">
        <v>2006</v>
      </c>
      <c r="E62" s="45" t="s">
        <v>6</v>
      </c>
      <c r="F62" s="61" t="s">
        <v>10</v>
      </c>
      <c r="G62" s="39">
        <v>6.86</v>
      </c>
      <c r="H62" s="40"/>
      <c r="I62" s="40"/>
      <c r="J62" s="40"/>
      <c r="K62" s="40"/>
      <c r="L62" s="128"/>
      <c r="M62" s="40"/>
      <c r="N62" s="41"/>
      <c r="O62" s="75">
        <f t="shared" si="2"/>
        <v>6.86</v>
      </c>
      <c r="Q62" s="74"/>
      <c r="R62" s="3"/>
      <c r="T62" s="77"/>
    </row>
    <row r="63" spans="1:20" ht="20.100000000000001" customHeight="1">
      <c r="A63" s="83">
        <v>56</v>
      </c>
      <c r="B63" s="42" t="s">
        <v>103</v>
      </c>
      <c r="C63" s="43" t="s">
        <v>104</v>
      </c>
      <c r="D63" s="44">
        <v>2004</v>
      </c>
      <c r="E63" s="45" t="s">
        <v>6</v>
      </c>
      <c r="F63" s="30" t="s">
        <v>10</v>
      </c>
      <c r="G63" s="39"/>
      <c r="H63" s="40"/>
      <c r="I63" s="40">
        <v>3.4</v>
      </c>
      <c r="J63" s="40"/>
      <c r="K63" s="40"/>
      <c r="L63" s="128"/>
      <c r="M63" s="40"/>
      <c r="N63" s="57"/>
      <c r="O63" s="75">
        <f t="shared" si="2"/>
        <v>3.4</v>
      </c>
      <c r="Q63" s="74"/>
      <c r="R63" s="3"/>
      <c r="T63" s="77"/>
    </row>
    <row r="64" spans="1:20" ht="20.100000000000001" customHeight="1">
      <c r="A64" s="83">
        <v>57</v>
      </c>
      <c r="B64" s="34" t="s">
        <v>96</v>
      </c>
      <c r="C64" s="35" t="s">
        <v>33</v>
      </c>
      <c r="D64" s="56">
        <v>2005</v>
      </c>
      <c r="E64" s="45" t="s">
        <v>6</v>
      </c>
      <c r="F64" s="38" t="s">
        <v>10</v>
      </c>
      <c r="G64" s="39">
        <v>2.94</v>
      </c>
      <c r="H64" s="40"/>
      <c r="I64" s="40"/>
      <c r="J64" s="40"/>
      <c r="K64" s="40"/>
      <c r="L64" s="128"/>
      <c r="M64" s="40"/>
      <c r="N64" s="57"/>
      <c r="O64" s="75">
        <f t="shared" si="2"/>
        <v>2.94</v>
      </c>
      <c r="Q64" s="74"/>
      <c r="R64" s="3"/>
      <c r="T64" s="77"/>
    </row>
    <row r="65" spans="1:18" ht="15">
      <c r="A65" s="83">
        <v>58</v>
      </c>
      <c r="B65" s="34" t="s">
        <v>97</v>
      </c>
      <c r="C65" s="35" t="s">
        <v>51</v>
      </c>
      <c r="D65" s="36">
        <v>2006</v>
      </c>
      <c r="E65" s="45" t="s">
        <v>20</v>
      </c>
      <c r="F65" s="49" t="s">
        <v>11</v>
      </c>
      <c r="G65" s="39">
        <v>2.94</v>
      </c>
      <c r="H65" s="40"/>
      <c r="I65" s="40"/>
      <c r="J65" s="40"/>
      <c r="K65" s="40"/>
      <c r="L65" s="128"/>
      <c r="M65" s="40"/>
      <c r="N65" s="41"/>
      <c r="O65" s="75">
        <f t="shared" si="2"/>
        <v>2.94</v>
      </c>
      <c r="Q65" s="74"/>
      <c r="R65" s="3"/>
    </row>
    <row r="66" spans="1:18" ht="15">
      <c r="A66" s="83">
        <v>59</v>
      </c>
      <c r="B66" s="34" t="s">
        <v>45</v>
      </c>
      <c r="C66" s="35" t="s">
        <v>1</v>
      </c>
      <c r="D66" s="36">
        <v>2008</v>
      </c>
      <c r="E66" s="37" t="s">
        <v>6</v>
      </c>
      <c r="F66" s="61" t="s">
        <v>10</v>
      </c>
      <c r="G66" s="39">
        <v>2.94</v>
      </c>
      <c r="H66" s="40"/>
      <c r="I66" s="40"/>
      <c r="J66" s="40"/>
      <c r="K66" s="40"/>
      <c r="L66" s="128"/>
      <c r="M66" s="40"/>
      <c r="N66" s="41"/>
      <c r="O66" s="75">
        <f t="shared" si="2"/>
        <v>2.94</v>
      </c>
      <c r="Q66" s="74"/>
      <c r="R66" s="3"/>
    </row>
    <row r="67" spans="1:18" ht="15">
      <c r="A67" s="83">
        <v>60</v>
      </c>
      <c r="B67" s="34" t="s">
        <v>73</v>
      </c>
      <c r="C67" s="35" t="s">
        <v>35</v>
      </c>
      <c r="D67" s="36">
        <v>2006</v>
      </c>
      <c r="E67" s="37" t="s">
        <v>74</v>
      </c>
      <c r="F67" s="61" t="s">
        <v>10</v>
      </c>
      <c r="G67" s="39">
        <v>2.94</v>
      </c>
      <c r="H67" s="40"/>
      <c r="I67" s="40"/>
      <c r="J67" s="40"/>
      <c r="K67" s="40"/>
      <c r="L67" s="128"/>
      <c r="M67" s="40"/>
      <c r="N67" s="41"/>
      <c r="O67" s="75">
        <f t="shared" si="2"/>
        <v>2.94</v>
      </c>
      <c r="Q67" s="74"/>
      <c r="R67" s="3"/>
    </row>
    <row r="68" spans="1:18" ht="15">
      <c r="A68" s="83">
        <v>61</v>
      </c>
      <c r="B68" s="34" t="s">
        <v>105</v>
      </c>
      <c r="C68" s="35" t="s">
        <v>106</v>
      </c>
      <c r="D68" s="56">
        <v>2002</v>
      </c>
      <c r="E68" s="37" t="s">
        <v>84</v>
      </c>
      <c r="F68" s="38" t="s">
        <v>10</v>
      </c>
      <c r="G68" s="39"/>
      <c r="H68" s="40"/>
      <c r="I68" s="40">
        <v>2.5499999999999998</v>
      </c>
      <c r="J68" s="40"/>
      <c r="K68" s="40"/>
      <c r="L68" s="128"/>
      <c r="M68" s="40"/>
      <c r="N68" s="41"/>
      <c r="O68" s="75">
        <f t="shared" si="2"/>
        <v>2.5499999999999998</v>
      </c>
      <c r="Q68" s="74"/>
      <c r="R68" s="3"/>
    </row>
    <row r="69" spans="1:18" ht="15">
      <c r="A69" s="83">
        <v>62</v>
      </c>
      <c r="B69" s="34" t="s">
        <v>31</v>
      </c>
      <c r="C69" s="35" t="s">
        <v>2</v>
      </c>
      <c r="D69" s="114"/>
      <c r="E69" s="37" t="s">
        <v>84</v>
      </c>
      <c r="F69" s="38" t="s">
        <v>10</v>
      </c>
      <c r="G69" s="39"/>
      <c r="H69" s="40"/>
      <c r="I69" s="40"/>
      <c r="J69" s="40"/>
      <c r="K69" s="113" t="s">
        <v>119</v>
      </c>
      <c r="L69" s="128"/>
      <c r="M69" s="40"/>
      <c r="N69" s="41"/>
      <c r="O69" s="75">
        <f t="shared" si="2"/>
        <v>0</v>
      </c>
      <c r="Q69" s="74"/>
      <c r="R69" s="3"/>
    </row>
    <row r="70" spans="1:18" ht="15">
      <c r="A70" s="83">
        <v>63</v>
      </c>
      <c r="B70" s="34" t="s">
        <v>94</v>
      </c>
      <c r="C70" s="35"/>
      <c r="D70" s="36"/>
      <c r="E70" s="37"/>
      <c r="F70" s="38"/>
      <c r="G70" s="39"/>
      <c r="H70" s="40"/>
      <c r="I70" s="40"/>
      <c r="J70" s="40"/>
      <c r="K70" s="104"/>
      <c r="L70" s="121"/>
      <c r="M70" s="40"/>
      <c r="N70" s="41"/>
      <c r="O70" s="75"/>
      <c r="Q70" s="74"/>
      <c r="R70" s="3"/>
    </row>
    <row r="71" spans="1:18" ht="15">
      <c r="A71" s="87"/>
      <c r="B71" s="42"/>
      <c r="C71" s="43"/>
      <c r="D71" s="90"/>
      <c r="E71" s="45"/>
      <c r="F71" s="49"/>
      <c r="G71" s="39"/>
      <c r="H71" s="40"/>
      <c r="I71" s="40"/>
      <c r="J71" s="40"/>
      <c r="K71" s="104"/>
      <c r="L71" s="121"/>
      <c r="M71" s="40"/>
      <c r="N71" s="41"/>
      <c r="O71" s="75"/>
      <c r="Q71" s="3"/>
      <c r="R71" s="3"/>
    </row>
    <row r="72" spans="1:18" ht="15">
      <c r="A72" s="84"/>
      <c r="B72" s="42"/>
      <c r="C72" s="43"/>
      <c r="D72" s="44"/>
      <c r="E72" s="45"/>
      <c r="F72" s="49"/>
      <c r="G72" s="39"/>
      <c r="H72" s="40"/>
      <c r="I72" s="40"/>
      <c r="J72" s="40"/>
      <c r="K72" s="104"/>
      <c r="L72" s="121"/>
      <c r="M72" s="40"/>
      <c r="N72" s="41"/>
      <c r="O72" s="75"/>
      <c r="Q72" s="3"/>
      <c r="R72" s="3"/>
    </row>
    <row r="73" spans="1:18" ht="13.5" thickBot="1">
      <c r="Q73" s="3"/>
      <c r="R73" s="3"/>
    </row>
    <row r="74" spans="1:18" ht="13.5" thickBot="1">
      <c r="B74" s="59" t="s">
        <v>22</v>
      </c>
      <c r="G74" s="77">
        <v>0.98</v>
      </c>
      <c r="H74" s="78">
        <v>0.93</v>
      </c>
      <c r="I74" s="77"/>
      <c r="J74" s="77"/>
      <c r="K74" s="77">
        <v>0.83599999999999997</v>
      </c>
      <c r="L74" s="77"/>
      <c r="M74" s="78"/>
      <c r="O74" s="60"/>
      <c r="Q74" s="3"/>
      <c r="R74" s="3"/>
    </row>
    <row r="75" spans="1:18">
      <c r="L75" s="60">
        <f>SUM(L8:L72)</f>
        <v>1049.31</v>
      </c>
    </row>
    <row r="76" spans="1:18">
      <c r="K76" s="1">
        <f>COUNTA(K8:K72)</f>
        <v>32</v>
      </c>
    </row>
  </sheetData>
  <sortState ref="B8:O72">
    <sortCondition descending="1" ref="O8:O72"/>
  </sortState>
  <mergeCells count="1">
    <mergeCell ref="I3:O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6"/>
  <sheetViews>
    <sheetView topLeftCell="A34" workbookViewId="0">
      <selection activeCell="D52" sqref="D52"/>
    </sheetView>
  </sheetViews>
  <sheetFormatPr defaultRowHeight="12.75"/>
  <cols>
    <col min="1" max="1" width="7" style="25" customWidth="1"/>
    <col min="2" max="2" width="14.42578125" customWidth="1"/>
    <col min="3" max="3" width="8.7109375" bestFit="1" customWidth="1"/>
    <col min="4" max="4" width="6" style="10" customWidth="1"/>
    <col min="5" max="5" width="20.28515625" style="4" customWidth="1"/>
    <col min="6" max="6" width="5.7109375" style="10" customWidth="1"/>
    <col min="7" max="9" width="6.7109375" customWidth="1"/>
    <col min="10" max="10" width="6.28515625" customWidth="1"/>
    <col min="11" max="11" width="7.140625" customWidth="1"/>
    <col min="12" max="12" width="8.5703125" customWidth="1"/>
    <col min="13" max="14" width="7.140625" customWidth="1"/>
    <col min="15" max="15" width="12" customWidth="1"/>
  </cols>
  <sheetData>
    <row r="1" spans="1:18" ht="26.25">
      <c r="A1" s="24"/>
      <c r="B1" s="8" t="s">
        <v>8</v>
      </c>
      <c r="M1" s="7"/>
    </row>
    <row r="3" spans="1:18" ht="20.25">
      <c r="A3" s="24"/>
      <c r="B3" s="2" t="s">
        <v>82</v>
      </c>
      <c r="C3" s="2"/>
      <c r="D3" s="11"/>
      <c r="E3" s="5"/>
      <c r="F3" s="11"/>
      <c r="G3" s="3"/>
      <c r="H3" s="3"/>
      <c r="I3" s="177" t="s">
        <v>120</v>
      </c>
      <c r="J3" s="178"/>
      <c r="K3" s="178"/>
      <c r="L3" s="178"/>
      <c r="M3" s="178"/>
      <c r="N3" s="179"/>
      <c r="O3" s="179"/>
    </row>
    <row r="4" spans="1:18" ht="20.25">
      <c r="A4" s="24"/>
      <c r="B4" s="2"/>
      <c r="C4" s="2"/>
      <c r="D4" s="11"/>
      <c r="E4" s="5"/>
      <c r="F4" s="11"/>
      <c r="G4" s="3"/>
      <c r="H4" s="3"/>
      <c r="I4" s="3"/>
      <c r="J4" s="3"/>
      <c r="K4" s="16"/>
      <c r="L4" s="15"/>
      <c r="M4" s="14"/>
      <c r="N4" s="14"/>
    </row>
    <row r="5" spans="1:18" s="22" customFormat="1" ht="20.25">
      <c r="A5" s="26"/>
      <c r="B5" s="17"/>
      <c r="C5" s="18"/>
      <c r="D5" s="19"/>
      <c r="E5" s="18"/>
      <c r="F5" s="19"/>
      <c r="G5" s="20"/>
      <c r="H5" s="20"/>
      <c r="I5" s="21"/>
      <c r="J5" s="21"/>
      <c r="K5" s="21"/>
      <c r="L5" s="21"/>
      <c r="M5" s="21"/>
      <c r="N5" s="14"/>
    </row>
    <row r="6" spans="1:18" ht="16.5" thickBot="1">
      <c r="A6" s="24"/>
      <c r="B6" s="3"/>
      <c r="C6" s="3"/>
      <c r="D6" s="13"/>
      <c r="E6" s="6"/>
      <c r="F6" s="13"/>
      <c r="G6" s="9"/>
      <c r="H6" s="9"/>
      <c r="I6" s="9"/>
      <c r="J6" s="9"/>
      <c r="K6" s="9"/>
      <c r="L6" s="9"/>
      <c r="M6" s="9"/>
      <c r="N6" s="23"/>
      <c r="O6" s="12"/>
    </row>
    <row r="7" spans="1:18" ht="125.25" thickBot="1">
      <c r="A7" s="92"/>
      <c r="B7" s="27"/>
      <c r="C7" s="28"/>
      <c r="D7" s="29"/>
      <c r="E7" s="79"/>
      <c r="F7" s="53" t="s">
        <v>13</v>
      </c>
      <c r="G7" s="64" t="s">
        <v>87</v>
      </c>
      <c r="H7" s="73" t="s">
        <v>88</v>
      </c>
      <c r="I7" s="76" t="s">
        <v>102</v>
      </c>
      <c r="J7" s="73" t="s">
        <v>108</v>
      </c>
      <c r="K7" s="65" t="s">
        <v>116</v>
      </c>
      <c r="L7" s="73" t="s">
        <v>121</v>
      </c>
      <c r="M7" s="73"/>
      <c r="N7" s="73"/>
      <c r="O7" s="63" t="s">
        <v>38</v>
      </c>
    </row>
    <row r="8" spans="1:18" ht="15">
      <c r="A8" s="91">
        <v>1</v>
      </c>
      <c r="B8" s="138" t="s">
        <v>56</v>
      </c>
      <c r="C8" s="140" t="s">
        <v>44</v>
      </c>
      <c r="D8" s="142">
        <v>2004</v>
      </c>
      <c r="E8" s="146" t="s">
        <v>6</v>
      </c>
      <c r="F8" s="149" t="s">
        <v>10</v>
      </c>
      <c r="G8" s="153">
        <v>83.3</v>
      </c>
      <c r="H8" s="122">
        <v>79.05</v>
      </c>
      <c r="I8" s="122"/>
      <c r="J8" s="122"/>
      <c r="K8" s="122">
        <v>125.4</v>
      </c>
      <c r="L8" s="123">
        <v>89</v>
      </c>
      <c r="M8" s="85"/>
      <c r="N8" s="82"/>
      <c r="O8" s="101">
        <f t="shared" ref="O8:O22" si="0">SUM(G8:N8)</f>
        <v>376.75</v>
      </c>
      <c r="Q8" s="74"/>
      <c r="R8" s="3"/>
    </row>
    <row r="9" spans="1:18" ht="15">
      <c r="A9" s="96">
        <v>2</v>
      </c>
      <c r="B9" s="34" t="s">
        <v>46</v>
      </c>
      <c r="C9" s="35" t="s">
        <v>3</v>
      </c>
      <c r="D9" s="36">
        <v>2004</v>
      </c>
      <c r="E9" s="37" t="s">
        <v>6</v>
      </c>
      <c r="F9" s="61" t="s">
        <v>10</v>
      </c>
      <c r="G9" s="39">
        <v>41.16</v>
      </c>
      <c r="H9" s="40">
        <v>51.15</v>
      </c>
      <c r="I9" s="40">
        <v>46.75</v>
      </c>
      <c r="J9" s="40">
        <v>58.1</v>
      </c>
      <c r="K9" s="40">
        <v>45.98</v>
      </c>
      <c r="L9" s="128"/>
      <c r="M9" s="40"/>
      <c r="N9" s="57"/>
      <c r="O9" s="75">
        <f t="shared" si="0"/>
        <v>243.14</v>
      </c>
      <c r="Q9" s="74"/>
      <c r="R9" s="3"/>
    </row>
    <row r="10" spans="1:18" ht="15.75" thickBot="1">
      <c r="A10" s="88">
        <v>3</v>
      </c>
      <c r="B10" s="108" t="s">
        <v>65</v>
      </c>
      <c r="C10" s="109" t="s">
        <v>48</v>
      </c>
      <c r="D10" s="143">
        <v>2003</v>
      </c>
      <c r="E10" s="110" t="s">
        <v>6</v>
      </c>
      <c r="F10" s="150" t="s">
        <v>10</v>
      </c>
      <c r="G10" s="111">
        <v>98</v>
      </c>
      <c r="H10" s="103">
        <v>28.83</v>
      </c>
      <c r="I10" s="93"/>
      <c r="J10" s="103">
        <v>39.01</v>
      </c>
      <c r="K10" s="103">
        <v>71.06</v>
      </c>
      <c r="L10" s="127"/>
      <c r="M10" s="93"/>
      <c r="N10" s="102"/>
      <c r="O10" s="94">
        <f t="shared" si="0"/>
        <v>236.9</v>
      </c>
      <c r="Q10" s="74"/>
      <c r="R10" s="3"/>
    </row>
    <row r="11" spans="1:18" ht="15">
      <c r="A11" s="91">
        <v>4</v>
      </c>
      <c r="B11" s="42" t="s">
        <v>54</v>
      </c>
      <c r="C11" s="43" t="s">
        <v>0</v>
      </c>
      <c r="D11" s="44">
        <v>2004</v>
      </c>
      <c r="E11" s="45" t="s">
        <v>6</v>
      </c>
      <c r="F11" s="49" t="s">
        <v>10</v>
      </c>
      <c r="G11" s="31">
        <v>46.06</v>
      </c>
      <c r="H11" s="32">
        <v>37.200000000000003</v>
      </c>
      <c r="I11" s="32">
        <v>39.950000000000003</v>
      </c>
      <c r="J11" s="32"/>
      <c r="K11" s="32">
        <v>41.8</v>
      </c>
      <c r="L11" s="120"/>
      <c r="M11" s="32"/>
      <c r="N11" s="58"/>
      <c r="O11" s="80">
        <f t="shared" si="0"/>
        <v>165.01</v>
      </c>
      <c r="Q11" s="74"/>
      <c r="R11" s="3"/>
    </row>
    <row r="12" spans="1:18" ht="15">
      <c r="A12" s="83">
        <v>5</v>
      </c>
      <c r="B12" s="67" t="s">
        <v>69</v>
      </c>
      <c r="C12" s="68" t="s">
        <v>77</v>
      </c>
      <c r="D12" s="36">
        <v>2006</v>
      </c>
      <c r="E12" s="37" t="s">
        <v>6</v>
      </c>
      <c r="F12" s="38" t="s">
        <v>10</v>
      </c>
      <c r="G12" s="39">
        <v>6.86</v>
      </c>
      <c r="H12" s="40"/>
      <c r="I12" s="40"/>
      <c r="J12" s="40">
        <v>25.73</v>
      </c>
      <c r="K12" s="40">
        <v>5.85</v>
      </c>
      <c r="L12" s="128">
        <v>27.59</v>
      </c>
      <c r="M12" s="40"/>
      <c r="N12" s="41"/>
      <c r="O12" s="75">
        <f t="shared" si="0"/>
        <v>66.03</v>
      </c>
      <c r="Q12" s="74"/>
      <c r="R12" s="3"/>
    </row>
    <row r="13" spans="1:18" ht="15">
      <c r="A13" s="83">
        <v>6</v>
      </c>
      <c r="B13" s="42" t="s">
        <v>95</v>
      </c>
      <c r="C13" s="43" t="s">
        <v>24</v>
      </c>
      <c r="D13" s="44">
        <v>2005</v>
      </c>
      <c r="E13" s="45" t="s">
        <v>6</v>
      </c>
      <c r="F13" s="30" t="s">
        <v>10</v>
      </c>
      <c r="G13" s="31">
        <v>2.94</v>
      </c>
      <c r="H13" s="32">
        <v>2.79</v>
      </c>
      <c r="I13" s="32"/>
      <c r="J13" s="32">
        <v>14.94</v>
      </c>
      <c r="K13" s="32">
        <v>5.85</v>
      </c>
      <c r="L13" s="120"/>
      <c r="M13" s="32"/>
      <c r="N13" s="33"/>
      <c r="O13" s="80">
        <f t="shared" si="0"/>
        <v>26.520000000000003</v>
      </c>
      <c r="Q13" s="74"/>
      <c r="R13" s="3"/>
    </row>
    <row r="14" spans="1:18" ht="15">
      <c r="A14" s="83">
        <v>7</v>
      </c>
      <c r="B14" s="34" t="s">
        <v>71</v>
      </c>
      <c r="C14" s="35" t="s">
        <v>1</v>
      </c>
      <c r="D14" s="36">
        <v>2008</v>
      </c>
      <c r="E14" s="37" t="s">
        <v>6</v>
      </c>
      <c r="F14" s="38" t="s">
        <v>10</v>
      </c>
      <c r="G14" s="39"/>
      <c r="H14" s="40">
        <v>4.6500000000000004</v>
      </c>
      <c r="I14" s="40">
        <v>6.8</v>
      </c>
      <c r="J14" s="40"/>
      <c r="K14" s="40">
        <v>8.36</v>
      </c>
      <c r="L14" s="128"/>
      <c r="M14" s="40"/>
      <c r="N14" s="41"/>
      <c r="O14" s="75">
        <f t="shared" si="0"/>
        <v>19.809999999999999</v>
      </c>
      <c r="Q14" s="74"/>
      <c r="R14" s="3"/>
    </row>
    <row r="15" spans="1:18" ht="15">
      <c r="A15" s="83">
        <v>8</v>
      </c>
      <c r="B15" s="34" t="s">
        <v>83</v>
      </c>
      <c r="C15" s="35" t="s">
        <v>41</v>
      </c>
      <c r="D15" s="36">
        <v>2006</v>
      </c>
      <c r="E15" s="37" t="s">
        <v>6</v>
      </c>
      <c r="F15" s="38" t="s">
        <v>10</v>
      </c>
      <c r="G15" s="39"/>
      <c r="H15" s="40">
        <v>3.72</v>
      </c>
      <c r="I15" s="40"/>
      <c r="J15" s="40">
        <v>13.28</v>
      </c>
      <c r="K15" s="40"/>
      <c r="L15" s="128"/>
      <c r="M15" s="40"/>
      <c r="N15" s="41"/>
      <c r="O15" s="75">
        <f t="shared" si="0"/>
        <v>17</v>
      </c>
      <c r="Q15" s="74"/>
      <c r="R15" s="3"/>
    </row>
    <row r="16" spans="1:18" ht="15">
      <c r="A16" s="83">
        <v>9</v>
      </c>
      <c r="B16" s="67" t="s">
        <v>109</v>
      </c>
      <c r="C16" s="68" t="s">
        <v>110</v>
      </c>
      <c r="D16" s="36">
        <v>2007</v>
      </c>
      <c r="E16" s="37" t="s">
        <v>6</v>
      </c>
      <c r="F16" s="38" t="s">
        <v>10</v>
      </c>
      <c r="G16" s="31"/>
      <c r="H16" s="32"/>
      <c r="I16" s="32"/>
      <c r="J16" s="32">
        <v>11.62</v>
      </c>
      <c r="K16" s="32"/>
      <c r="L16" s="120"/>
      <c r="M16" s="32"/>
      <c r="N16" s="33"/>
      <c r="O16" s="75">
        <f t="shared" si="0"/>
        <v>11.62</v>
      </c>
      <c r="Q16" s="74"/>
      <c r="R16" s="3"/>
    </row>
    <row r="17" spans="1:21" ht="15">
      <c r="A17" s="83">
        <v>10</v>
      </c>
      <c r="B17" s="34" t="s">
        <v>107</v>
      </c>
      <c r="C17" s="35" t="s">
        <v>28</v>
      </c>
      <c r="D17" s="36">
        <v>2006</v>
      </c>
      <c r="E17" s="37" t="s">
        <v>6</v>
      </c>
      <c r="F17" s="61" t="s">
        <v>10</v>
      </c>
      <c r="G17" s="39"/>
      <c r="H17" s="40"/>
      <c r="I17" s="40"/>
      <c r="J17" s="40">
        <v>9.9600000000000009</v>
      </c>
      <c r="K17" s="40"/>
      <c r="L17" s="128"/>
      <c r="M17" s="40"/>
      <c r="N17" s="41"/>
      <c r="O17" s="75">
        <f t="shared" si="0"/>
        <v>9.9600000000000009</v>
      </c>
      <c r="Q17" s="74"/>
      <c r="R17" s="3"/>
    </row>
    <row r="18" spans="1:21" ht="15">
      <c r="A18" s="83">
        <v>11</v>
      </c>
      <c r="B18" s="67" t="s">
        <v>111</v>
      </c>
      <c r="C18" s="68" t="s">
        <v>112</v>
      </c>
      <c r="D18" s="36">
        <v>2007</v>
      </c>
      <c r="E18" s="37" t="s">
        <v>6</v>
      </c>
      <c r="F18" s="38" t="s">
        <v>10</v>
      </c>
      <c r="G18" s="39"/>
      <c r="H18" s="40"/>
      <c r="I18" s="40"/>
      <c r="J18" s="40">
        <v>8.3000000000000007</v>
      </c>
      <c r="K18" s="40"/>
      <c r="L18" s="128"/>
      <c r="M18" s="40"/>
      <c r="N18" s="41"/>
      <c r="O18" s="75">
        <f t="shared" si="0"/>
        <v>8.3000000000000007</v>
      </c>
      <c r="Q18" s="74"/>
      <c r="R18" s="3"/>
    </row>
    <row r="19" spans="1:21" ht="15">
      <c r="A19" s="83">
        <v>12</v>
      </c>
      <c r="B19" s="34" t="s">
        <v>45</v>
      </c>
      <c r="C19" s="35" t="s">
        <v>2</v>
      </c>
      <c r="D19" s="56">
        <v>2006</v>
      </c>
      <c r="E19" s="37" t="s">
        <v>6</v>
      </c>
      <c r="F19" s="61" t="s">
        <v>10</v>
      </c>
      <c r="G19" s="39">
        <v>6.86</v>
      </c>
      <c r="H19" s="40"/>
      <c r="I19" s="40"/>
      <c r="J19" s="40"/>
      <c r="K19" s="40"/>
      <c r="L19" s="128"/>
      <c r="M19" s="40"/>
      <c r="N19" s="41"/>
      <c r="O19" s="75">
        <f t="shared" si="0"/>
        <v>6.86</v>
      </c>
      <c r="Q19" s="74"/>
      <c r="R19" s="3"/>
    </row>
    <row r="20" spans="1:21" ht="15">
      <c r="A20" s="83">
        <v>13</v>
      </c>
      <c r="B20" s="34" t="s">
        <v>103</v>
      </c>
      <c r="C20" s="35" t="s">
        <v>104</v>
      </c>
      <c r="D20" s="36">
        <v>2004</v>
      </c>
      <c r="E20" s="37" t="s">
        <v>6</v>
      </c>
      <c r="F20" s="38" t="s">
        <v>10</v>
      </c>
      <c r="G20" s="39"/>
      <c r="H20" s="40"/>
      <c r="I20" s="40">
        <v>3.4</v>
      </c>
      <c r="J20" s="40"/>
      <c r="K20" s="40"/>
      <c r="L20" s="128"/>
      <c r="M20" s="40"/>
      <c r="N20" s="57"/>
      <c r="O20" s="75">
        <f t="shared" si="0"/>
        <v>3.4</v>
      </c>
      <c r="Q20" s="74"/>
      <c r="R20" s="3"/>
    </row>
    <row r="21" spans="1:21" ht="15">
      <c r="A21" s="83">
        <v>14</v>
      </c>
      <c r="B21" s="154" t="s">
        <v>96</v>
      </c>
      <c r="C21" s="155" t="s">
        <v>33</v>
      </c>
      <c r="D21" s="156">
        <v>2005</v>
      </c>
      <c r="E21" s="157" t="s">
        <v>6</v>
      </c>
      <c r="F21" s="158" t="s">
        <v>10</v>
      </c>
      <c r="G21" s="159">
        <v>2.94</v>
      </c>
      <c r="H21" s="160"/>
      <c r="I21" s="160"/>
      <c r="J21" s="160"/>
      <c r="K21" s="160"/>
      <c r="L21" s="161"/>
      <c r="M21" s="160"/>
      <c r="N21" s="162"/>
      <c r="O21" s="163">
        <f t="shared" si="0"/>
        <v>2.94</v>
      </c>
      <c r="Q21" s="74"/>
      <c r="R21" s="3"/>
    </row>
    <row r="22" spans="1:21" ht="15.75" thickBot="1">
      <c r="A22" s="84">
        <v>15</v>
      </c>
      <c r="B22" s="164" t="s">
        <v>45</v>
      </c>
      <c r="C22" s="165" t="s">
        <v>1</v>
      </c>
      <c r="D22" s="166">
        <v>2008</v>
      </c>
      <c r="E22" s="167" t="s">
        <v>6</v>
      </c>
      <c r="F22" s="168" t="s">
        <v>10</v>
      </c>
      <c r="G22" s="169">
        <v>2.94</v>
      </c>
      <c r="H22" s="170"/>
      <c r="I22" s="170"/>
      <c r="J22" s="170"/>
      <c r="K22" s="170"/>
      <c r="L22" s="171"/>
      <c r="M22" s="170"/>
      <c r="N22" s="172"/>
      <c r="O22" s="173">
        <f t="shared" si="0"/>
        <v>2.94</v>
      </c>
      <c r="P22" s="174"/>
      <c r="Q22" s="175"/>
      <c r="R22" s="176"/>
      <c r="S22" s="174"/>
      <c r="T22" s="174"/>
      <c r="U22" s="174"/>
    </row>
    <row r="23" spans="1:21" ht="15.75" thickTop="1">
      <c r="A23" s="84">
        <v>16</v>
      </c>
      <c r="B23" s="34" t="s">
        <v>26</v>
      </c>
      <c r="C23" s="35" t="s">
        <v>27</v>
      </c>
      <c r="D23" s="36">
        <v>2003</v>
      </c>
      <c r="E23" s="37" t="s">
        <v>7</v>
      </c>
      <c r="F23" s="38" t="s">
        <v>12</v>
      </c>
      <c r="G23" s="39">
        <v>53.9</v>
      </c>
      <c r="H23" s="106">
        <v>39.99</v>
      </c>
      <c r="I23" s="40">
        <v>85</v>
      </c>
      <c r="J23" s="40">
        <v>53.95</v>
      </c>
      <c r="K23" s="40">
        <v>83.6</v>
      </c>
      <c r="L23" s="125">
        <v>75.650000000000006</v>
      </c>
      <c r="M23" s="40"/>
      <c r="N23" s="57"/>
      <c r="O23" s="75">
        <f>SUM(G23,I23,J23,K23+L23)</f>
        <v>352.1</v>
      </c>
      <c r="Q23" s="74"/>
      <c r="R23" s="3"/>
    </row>
    <row r="24" spans="1:21" ht="15">
      <c r="A24" s="84">
        <v>17</v>
      </c>
      <c r="B24" s="34" t="s">
        <v>31</v>
      </c>
      <c r="C24" s="35" t="s">
        <v>25</v>
      </c>
      <c r="D24" s="56">
        <v>2005</v>
      </c>
      <c r="E24" s="37" t="s">
        <v>7</v>
      </c>
      <c r="F24" s="61" t="s">
        <v>12</v>
      </c>
      <c r="G24" s="39">
        <v>38.22</v>
      </c>
      <c r="H24" s="40">
        <v>46.5</v>
      </c>
      <c r="I24" s="40">
        <v>42.5</v>
      </c>
      <c r="J24" s="40">
        <v>49.8</v>
      </c>
      <c r="K24" s="40"/>
      <c r="L24" s="128"/>
      <c r="M24" s="40"/>
      <c r="N24" s="57"/>
      <c r="O24" s="75">
        <f>SUM(G24:N24)</f>
        <v>177.01999999999998</v>
      </c>
      <c r="Q24" s="74"/>
      <c r="R24" s="3"/>
    </row>
    <row r="25" spans="1:21" ht="15">
      <c r="A25" s="84">
        <v>18</v>
      </c>
      <c r="B25" s="34" t="s">
        <v>43</v>
      </c>
      <c r="C25" s="35" t="s">
        <v>1</v>
      </c>
      <c r="D25" s="36">
        <v>2003</v>
      </c>
      <c r="E25" s="37" t="s">
        <v>7</v>
      </c>
      <c r="F25" s="61" t="s">
        <v>12</v>
      </c>
      <c r="G25" s="39"/>
      <c r="H25" s="40">
        <v>25.11</v>
      </c>
      <c r="I25" s="40">
        <v>38.25</v>
      </c>
      <c r="J25" s="40">
        <v>22.41</v>
      </c>
      <c r="K25" s="40">
        <v>35.11</v>
      </c>
      <c r="L25" s="128">
        <v>38.270000000000003</v>
      </c>
      <c r="M25" s="40"/>
      <c r="N25" s="41"/>
      <c r="O25" s="75">
        <f>SUM(G25:N25)</f>
        <v>159.15</v>
      </c>
      <c r="Q25" s="74"/>
      <c r="R25" s="3"/>
    </row>
    <row r="26" spans="1:21" ht="15">
      <c r="A26" s="84">
        <v>19</v>
      </c>
      <c r="B26" s="42" t="s">
        <v>30</v>
      </c>
      <c r="C26" s="43" t="s">
        <v>5</v>
      </c>
      <c r="D26" s="44">
        <v>2004</v>
      </c>
      <c r="E26" s="45" t="s">
        <v>7</v>
      </c>
      <c r="F26" s="49" t="s">
        <v>12</v>
      </c>
      <c r="G26" s="119">
        <v>9.8000000000000007</v>
      </c>
      <c r="H26" s="32">
        <v>14.88</v>
      </c>
      <c r="I26" s="32">
        <v>31.45</v>
      </c>
      <c r="J26" s="32">
        <v>35.69</v>
      </c>
      <c r="K26" s="32">
        <v>27.59</v>
      </c>
      <c r="L26" s="120">
        <v>35.6</v>
      </c>
      <c r="M26" s="32"/>
      <c r="N26" s="58"/>
      <c r="O26" s="80">
        <f>SUM(H26:N26)</f>
        <v>145.21</v>
      </c>
      <c r="Q26" s="74"/>
      <c r="R26" s="3"/>
    </row>
    <row r="27" spans="1:21" ht="15">
      <c r="A27" s="83">
        <v>20</v>
      </c>
      <c r="B27" s="67" t="s">
        <v>61</v>
      </c>
      <c r="C27" s="68" t="s">
        <v>47</v>
      </c>
      <c r="D27" s="36">
        <v>2007</v>
      </c>
      <c r="E27" s="37" t="s">
        <v>7</v>
      </c>
      <c r="F27" s="38" t="s">
        <v>12</v>
      </c>
      <c r="G27" s="129">
        <v>24.5</v>
      </c>
      <c r="H27" s="40">
        <v>34.409999999999997</v>
      </c>
      <c r="I27" s="40">
        <v>36.549999999999997</v>
      </c>
      <c r="J27" s="40"/>
      <c r="K27" s="40">
        <v>36.78</v>
      </c>
      <c r="L27" s="128"/>
      <c r="M27" s="40"/>
      <c r="N27" s="57"/>
      <c r="O27" s="75">
        <f>SUM(G27:K27)</f>
        <v>132.24</v>
      </c>
      <c r="Q27" s="74"/>
      <c r="R27" s="3"/>
    </row>
    <row r="28" spans="1:21" ht="15">
      <c r="A28" s="83">
        <v>21</v>
      </c>
      <c r="B28" s="34" t="s">
        <v>78</v>
      </c>
      <c r="C28" s="35" t="s">
        <v>79</v>
      </c>
      <c r="D28" s="36">
        <v>2002</v>
      </c>
      <c r="E28" s="37" t="s">
        <v>7</v>
      </c>
      <c r="F28" s="61" t="s">
        <v>12</v>
      </c>
      <c r="G28" s="39">
        <v>43.12</v>
      </c>
      <c r="H28" s="40"/>
      <c r="I28" s="40">
        <v>34</v>
      </c>
      <c r="J28" s="40"/>
      <c r="K28" s="40"/>
      <c r="L28" s="128"/>
      <c r="M28" s="40"/>
      <c r="N28" s="57"/>
      <c r="O28" s="75">
        <f t="shared" ref="O28:O53" si="1">SUM(G28:N28)</f>
        <v>77.12</v>
      </c>
      <c r="Q28" s="74"/>
      <c r="R28" s="3"/>
    </row>
    <row r="29" spans="1:21" ht="15">
      <c r="A29" s="83">
        <v>22</v>
      </c>
      <c r="B29" s="34" t="s">
        <v>62</v>
      </c>
      <c r="C29" s="35" t="s">
        <v>63</v>
      </c>
      <c r="D29" s="36">
        <v>2005</v>
      </c>
      <c r="E29" s="37" t="s">
        <v>7</v>
      </c>
      <c r="F29" s="61" t="s">
        <v>12</v>
      </c>
      <c r="G29" s="39">
        <v>32.340000000000003</v>
      </c>
      <c r="H29" s="40">
        <v>31.62</v>
      </c>
      <c r="I29" s="40">
        <v>5.0999999999999996</v>
      </c>
      <c r="J29" s="40"/>
      <c r="K29" s="40"/>
      <c r="L29" s="128"/>
      <c r="M29" s="40"/>
      <c r="N29" s="54"/>
      <c r="O29" s="75">
        <f t="shared" si="1"/>
        <v>69.06</v>
      </c>
      <c r="Q29" s="74"/>
      <c r="R29" s="3"/>
    </row>
    <row r="30" spans="1:21" ht="15">
      <c r="A30" s="83">
        <v>23</v>
      </c>
      <c r="B30" s="42" t="s">
        <v>72</v>
      </c>
      <c r="C30" s="43" t="s">
        <v>28</v>
      </c>
      <c r="D30" s="44">
        <v>2004</v>
      </c>
      <c r="E30" s="45" t="s">
        <v>7</v>
      </c>
      <c r="F30" s="30" t="s">
        <v>12</v>
      </c>
      <c r="G30" s="31">
        <v>6.86</v>
      </c>
      <c r="H30" s="32">
        <v>22.32</v>
      </c>
      <c r="I30" s="32"/>
      <c r="J30" s="32"/>
      <c r="K30" s="32">
        <v>8.36</v>
      </c>
      <c r="L30" s="120">
        <v>21.36</v>
      </c>
      <c r="M30" s="32"/>
      <c r="N30" s="33"/>
      <c r="O30" s="80">
        <f t="shared" si="1"/>
        <v>58.9</v>
      </c>
      <c r="Q30" s="74"/>
      <c r="R30" s="3"/>
    </row>
    <row r="31" spans="1:21" ht="15">
      <c r="A31" s="83">
        <v>24</v>
      </c>
      <c r="B31" s="42" t="s">
        <v>29</v>
      </c>
      <c r="C31" s="43" t="s">
        <v>0</v>
      </c>
      <c r="D31" s="46">
        <v>2002</v>
      </c>
      <c r="E31" s="45" t="s">
        <v>7</v>
      </c>
      <c r="F31" s="95" t="s">
        <v>12</v>
      </c>
      <c r="G31" s="31">
        <v>9.8000000000000007</v>
      </c>
      <c r="H31" s="32"/>
      <c r="I31" s="32">
        <v>28.9</v>
      </c>
      <c r="J31" s="136"/>
      <c r="K31" s="32"/>
      <c r="L31" s="120"/>
      <c r="M31" s="86"/>
      <c r="N31" s="58"/>
      <c r="O31" s="75">
        <f t="shared" si="1"/>
        <v>38.700000000000003</v>
      </c>
      <c r="Q31" s="74"/>
      <c r="R31" s="3"/>
    </row>
    <row r="32" spans="1:21" ht="15">
      <c r="A32" s="83">
        <v>25</v>
      </c>
      <c r="B32" s="34" t="s">
        <v>64</v>
      </c>
      <c r="C32" s="35" t="s">
        <v>19</v>
      </c>
      <c r="D32" s="89">
        <v>2008</v>
      </c>
      <c r="E32" s="37" t="s">
        <v>7</v>
      </c>
      <c r="F32" s="61" t="s">
        <v>12</v>
      </c>
      <c r="G32" s="39"/>
      <c r="H32" s="40"/>
      <c r="I32" s="40"/>
      <c r="J32" s="40"/>
      <c r="K32" s="40">
        <v>8.36</v>
      </c>
      <c r="L32" s="128"/>
      <c r="M32" s="40"/>
      <c r="N32" s="41"/>
      <c r="O32" s="75">
        <f t="shared" si="1"/>
        <v>8.36</v>
      </c>
      <c r="Q32" s="74"/>
      <c r="R32" s="3"/>
    </row>
    <row r="33" spans="1:18" ht="15">
      <c r="A33" s="84">
        <v>26</v>
      </c>
      <c r="B33" s="42" t="s">
        <v>118</v>
      </c>
      <c r="C33" s="43" t="s">
        <v>76</v>
      </c>
      <c r="D33" s="44">
        <v>2004</v>
      </c>
      <c r="E33" s="45" t="s">
        <v>7</v>
      </c>
      <c r="F33" s="30" t="s">
        <v>23</v>
      </c>
      <c r="G33" s="31"/>
      <c r="H33" s="32"/>
      <c r="I33" s="32"/>
      <c r="J33" s="32"/>
      <c r="K33" s="32">
        <v>8.36</v>
      </c>
      <c r="L33" s="120"/>
      <c r="M33" s="32"/>
      <c r="N33" s="33"/>
      <c r="O33" s="80">
        <f t="shared" si="1"/>
        <v>8.36</v>
      </c>
      <c r="Q33" s="74"/>
      <c r="R33" s="3"/>
    </row>
    <row r="34" spans="1:18" ht="15">
      <c r="A34" s="84">
        <v>27</v>
      </c>
      <c r="B34" s="34" t="s">
        <v>73</v>
      </c>
      <c r="C34" s="35" t="s">
        <v>33</v>
      </c>
      <c r="D34" s="36">
        <v>2003</v>
      </c>
      <c r="E34" s="37" t="s">
        <v>74</v>
      </c>
      <c r="F34" s="38" t="s">
        <v>10</v>
      </c>
      <c r="G34" s="39">
        <v>122.5</v>
      </c>
      <c r="H34" s="40"/>
      <c r="I34" s="52"/>
      <c r="J34" s="52"/>
      <c r="K34" s="40"/>
      <c r="L34" s="125"/>
      <c r="M34" s="52"/>
      <c r="N34" s="57"/>
      <c r="O34" s="75">
        <f t="shared" si="1"/>
        <v>122.5</v>
      </c>
      <c r="Q34" s="74"/>
      <c r="R34" s="3"/>
    </row>
    <row r="35" spans="1:18" ht="15">
      <c r="A35" s="84">
        <v>28</v>
      </c>
      <c r="B35" s="34" t="s">
        <v>90</v>
      </c>
      <c r="C35" s="35" t="s">
        <v>41</v>
      </c>
      <c r="D35" s="36">
        <v>2003</v>
      </c>
      <c r="E35" s="37" t="s">
        <v>74</v>
      </c>
      <c r="F35" s="38" t="s">
        <v>10</v>
      </c>
      <c r="G35" s="129">
        <v>9.8000000000000007</v>
      </c>
      <c r="H35" s="40"/>
      <c r="I35" s="52"/>
      <c r="J35" s="81"/>
      <c r="K35" s="40"/>
      <c r="L35" s="128"/>
      <c r="M35" s="52"/>
      <c r="N35" s="57"/>
      <c r="O35" s="75">
        <f t="shared" si="1"/>
        <v>9.8000000000000007</v>
      </c>
      <c r="Q35" s="74"/>
      <c r="R35" s="3"/>
    </row>
    <row r="36" spans="1:18" ht="15">
      <c r="A36" s="84">
        <v>29</v>
      </c>
      <c r="B36" s="34" t="s">
        <v>99</v>
      </c>
      <c r="C36" s="35" t="s">
        <v>51</v>
      </c>
      <c r="D36" s="36">
        <v>2003</v>
      </c>
      <c r="E36" s="37" t="s">
        <v>74</v>
      </c>
      <c r="F36" s="61" t="s">
        <v>10</v>
      </c>
      <c r="G36" s="39"/>
      <c r="H36" s="128">
        <v>9.3000000000000007</v>
      </c>
      <c r="I36" s="40"/>
      <c r="J36" s="40"/>
      <c r="K36" s="40"/>
      <c r="L36" s="128"/>
      <c r="M36" s="40"/>
      <c r="N36" s="41"/>
      <c r="O36" s="75">
        <f t="shared" si="1"/>
        <v>9.3000000000000007</v>
      </c>
      <c r="Q36" s="74"/>
      <c r="R36" s="3"/>
    </row>
    <row r="37" spans="1:18" ht="15">
      <c r="A37" s="84">
        <v>30</v>
      </c>
      <c r="B37" s="34" t="s">
        <v>91</v>
      </c>
      <c r="C37" s="35" t="s">
        <v>5</v>
      </c>
      <c r="D37" s="56">
        <v>2005</v>
      </c>
      <c r="E37" s="37" t="s">
        <v>74</v>
      </c>
      <c r="F37" s="61" t="s">
        <v>10</v>
      </c>
      <c r="G37" s="39">
        <v>6.86</v>
      </c>
      <c r="H37" s="40"/>
      <c r="I37" s="40"/>
      <c r="J37" s="40"/>
      <c r="K37" s="40"/>
      <c r="L37" s="128"/>
      <c r="M37" s="40"/>
      <c r="N37" s="41"/>
      <c r="O37" s="75">
        <f t="shared" si="1"/>
        <v>6.86</v>
      </c>
      <c r="Q37" s="74"/>
      <c r="R37" s="3"/>
    </row>
    <row r="38" spans="1:18" ht="15">
      <c r="A38" s="83">
        <v>31</v>
      </c>
      <c r="B38" s="34" t="s">
        <v>73</v>
      </c>
      <c r="C38" s="35" t="s">
        <v>35</v>
      </c>
      <c r="D38" s="36">
        <v>2006</v>
      </c>
      <c r="E38" s="37" t="s">
        <v>74</v>
      </c>
      <c r="F38" s="61" t="s">
        <v>10</v>
      </c>
      <c r="G38" s="39">
        <v>2.94</v>
      </c>
      <c r="H38" s="40"/>
      <c r="I38" s="40"/>
      <c r="J38" s="40"/>
      <c r="K38" s="40"/>
      <c r="L38" s="128"/>
      <c r="M38" s="40"/>
      <c r="N38" s="41"/>
      <c r="O38" s="75">
        <f t="shared" si="1"/>
        <v>2.94</v>
      </c>
      <c r="Q38" s="74"/>
      <c r="R38" s="3"/>
    </row>
    <row r="39" spans="1:18" ht="15">
      <c r="A39" s="83">
        <v>32</v>
      </c>
      <c r="B39" s="42" t="s">
        <v>122</v>
      </c>
      <c r="C39" s="43" t="s">
        <v>123</v>
      </c>
      <c r="D39" s="44"/>
      <c r="E39" s="45" t="s">
        <v>124</v>
      </c>
      <c r="F39" s="49" t="s">
        <v>42</v>
      </c>
      <c r="G39" s="39"/>
      <c r="H39" s="40"/>
      <c r="I39" s="40"/>
      <c r="J39" s="40"/>
      <c r="K39" s="40"/>
      <c r="L39" s="128">
        <v>57.85</v>
      </c>
      <c r="M39" s="40"/>
      <c r="N39" s="41"/>
      <c r="O39" s="75">
        <f t="shared" si="1"/>
        <v>57.85</v>
      </c>
      <c r="Q39" s="74"/>
      <c r="R39" s="3"/>
    </row>
    <row r="40" spans="1:18" ht="15">
      <c r="A40" s="83">
        <v>33</v>
      </c>
      <c r="B40" s="42" t="s">
        <v>98</v>
      </c>
      <c r="C40" s="43" t="s">
        <v>35</v>
      </c>
      <c r="D40" s="44">
        <v>2006</v>
      </c>
      <c r="E40" s="45" t="s">
        <v>9</v>
      </c>
      <c r="F40" s="30" t="s">
        <v>11</v>
      </c>
      <c r="G40" s="39"/>
      <c r="H40" s="40">
        <v>41.85</v>
      </c>
      <c r="I40" s="40">
        <v>26.35</v>
      </c>
      <c r="J40" s="40">
        <v>37.35</v>
      </c>
      <c r="K40" s="40">
        <v>20.9</v>
      </c>
      <c r="L40" s="128"/>
      <c r="M40" s="40"/>
      <c r="N40" s="41"/>
      <c r="O40" s="75">
        <f t="shared" si="1"/>
        <v>126.45000000000002</v>
      </c>
      <c r="Q40" s="74"/>
      <c r="R40" s="3"/>
    </row>
    <row r="41" spans="1:18" ht="15">
      <c r="A41" s="83">
        <v>34</v>
      </c>
      <c r="B41" s="34" t="s">
        <v>81</v>
      </c>
      <c r="C41" s="35" t="s">
        <v>33</v>
      </c>
      <c r="D41" s="36">
        <v>2005</v>
      </c>
      <c r="E41" s="37" t="s">
        <v>84</v>
      </c>
      <c r="F41" s="38" t="s">
        <v>10</v>
      </c>
      <c r="G41" s="39">
        <v>6.86</v>
      </c>
      <c r="H41" s="40">
        <v>13.02</v>
      </c>
      <c r="I41" s="40">
        <v>11.9</v>
      </c>
      <c r="J41" s="40"/>
      <c r="K41" s="40">
        <v>5.85</v>
      </c>
      <c r="L41" s="128">
        <v>18.690000000000001</v>
      </c>
      <c r="M41" s="40"/>
      <c r="N41" s="41"/>
      <c r="O41" s="75">
        <f t="shared" si="1"/>
        <v>56.320000000000007</v>
      </c>
      <c r="Q41" s="74"/>
      <c r="R41" s="3"/>
    </row>
    <row r="42" spans="1:18" ht="15">
      <c r="A42" s="83">
        <v>35</v>
      </c>
      <c r="B42" s="34" t="s">
        <v>92</v>
      </c>
      <c r="C42" s="35" t="s">
        <v>93</v>
      </c>
      <c r="D42" s="36">
        <v>2003</v>
      </c>
      <c r="E42" s="37" t="s">
        <v>84</v>
      </c>
      <c r="F42" s="38" t="s">
        <v>10</v>
      </c>
      <c r="G42" s="39">
        <v>6.86</v>
      </c>
      <c r="H42" s="40"/>
      <c r="I42" s="40">
        <v>17.850000000000001</v>
      </c>
      <c r="J42" s="40"/>
      <c r="K42" s="40">
        <v>14.21</v>
      </c>
      <c r="L42" s="128">
        <v>10.68</v>
      </c>
      <c r="M42" s="40"/>
      <c r="N42" s="41"/>
      <c r="O42" s="75">
        <f t="shared" si="1"/>
        <v>49.6</v>
      </c>
      <c r="Q42" s="74"/>
      <c r="R42" s="3"/>
    </row>
    <row r="43" spans="1:18" ht="15">
      <c r="A43" s="83">
        <v>36</v>
      </c>
      <c r="B43" s="34" t="s">
        <v>85</v>
      </c>
      <c r="C43" s="35" t="s">
        <v>4</v>
      </c>
      <c r="D43" s="36">
        <v>2006</v>
      </c>
      <c r="E43" s="37" t="s">
        <v>84</v>
      </c>
      <c r="F43" s="61" t="s">
        <v>10</v>
      </c>
      <c r="G43" s="39">
        <v>2.94</v>
      </c>
      <c r="H43" s="40"/>
      <c r="I43" s="40">
        <v>8.5</v>
      </c>
      <c r="J43" s="40">
        <v>17.43</v>
      </c>
      <c r="K43" s="40">
        <v>5.85</v>
      </c>
      <c r="L43" s="128"/>
      <c r="M43" s="40"/>
      <c r="N43" s="41"/>
      <c r="O43" s="75">
        <f t="shared" si="1"/>
        <v>34.72</v>
      </c>
      <c r="Q43" s="74"/>
      <c r="R43" s="3"/>
    </row>
    <row r="44" spans="1:18" ht="15">
      <c r="A44" s="83">
        <v>37</v>
      </c>
      <c r="B44" s="42" t="s">
        <v>86</v>
      </c>
      <c r="C44" s="43" t="s">
        <v>27</v>
      </c>
      <c r="D44" s="44">
        <v>2005</v>
      </c>
      <c r="E44" s="45" t="s">
        <v>84</v>
      </c>
      <c r="F44" s="30" t="s">
        <v>10</v>
      </c>
      <c r="G44" s="39">
        <v>6.86</v>
      </c>
      <c r="H44" s="40"/>
      <c r="I44" s="40">
        <v>4.25</v>
      </c>
      <c r="J44" s="40"/>
      <c r="K44" s="40">
        <v>5.85</v>
      </c>
      <c r="L44" s="128">
        <v>8.9</v>
      </c>
      <c r="M44" s="40"/>
      <c r="N44" s="41"/>
      <c r="O44" s="75">
        <f t="shared" si="1"/>
        <v>25.86</v>
      </c>
      <c r="Q44" s="74"/>
      <c r="R44" s="3"/>
    </row>
    <row r="45" spans="1:18" ht="15">
      <c r="A45" s="83">
        <v>38</v>
      </c>
      <c r="B45" s="34" t="s">
        <v>100</v>
      </c>
      <c r="C45" s="35" t="s">
        <v>101</v>
      </c>
      <c r="D45" s="36">
        <v>2006</v>
      </c>
      <c r="E45" s="37" t="s">
        <v>84</v>
      </c>
      <c r="F45" s="61" t="s">
        <v>10</v>
      </c>
      <c r="G45" s="39"/>
      <c r="H45" s="40"/>
      <c r="I45" s="40">
        <v>15.3</v>
      </c>
      <c r="J45" s="40"/>
      <c r="K45" s="40">
        <v>5.85</v>
      </c>
      <c r="L45" s="128"/>
      <c r="M45" s="40"/>
      <c r="N45" s="41"/>
      <c r="O45" s="75">
        <f t="shared" si="1"/>
        <v>21.15</v>
      </c>
      <c r="Q45" s="74"/>
      <c r="R45" s="3"/>
    </row>
    <row r="46" spans="1:18" ht="15">
      <c r="A46" s="83">
        <v>39</v>
      </c>
      <c r="B46" s="34" t="s">
        <v>105</v>
      </c>
      <c r="C46" s="35" t="s">
        <v>106</v>
      </c>
      <c r="D46" s="56">
        <v>2002</v>
      </c>
      <c r="E46" s="37" t="s">
        <v>84</v>
      </c>
      <c r="F46" s="38" t="s">
        <v>10</v>
      </c>
      <c r="G46" s="39"/>
      <c r="H46" s="40"/>
      <c r="I46" s="40">
        <v>2.5499999999999998</v>
      </c>
      <c r="J46" s="40"/>
      <c r="K46" s="40"/>
      <c r="L46" s="128"/>
      <c r="M46" s="40"/>
      <c r="N46" s="41"/>
      <c r="O46" s="75">
        <f t="shared" si="1"/>
        <v>2.5499999999999998</v>
      </c>
      <c r="Q46" s="74"/>
      <c r="R46" s="3"/>
    </row>
    <row r="47" spans="1:18" ht="15">
      <c r="A47" s="83">
        <v>40</v>
      </c>
      <c r="B47" s="34" t="s">
        <v>31</v>
      </c>
      <c r="C47" s="35" t="s">
        <v>2</v>
      </c>
      <c r="D47" s="114"/>
      <c r="E47" s="37" t="s">
        <v>84</v>
      </c>
      <c r="F47" s="38" t="s">
        <v>10</v>
      </c>
      <c r="G47" s="39"/>
      <c r="H47" s="40"/>
      <c r="I47" s="40"/>
      <c r="J47" s="40"/>
      <c r="K47" s="113" t="s">
        <v>119</v>
      </c>
      <c r="L47" s="128"/>
      <c r="M47" s="40"/>
      <c r="N47" s="41"/>
      <c r="O47" s="75">
        <f t="shared" si="1"/>
        <v>0</v>
      </c>
      <c r="Q47" s="74"/>
      <c r="R47" s="3"/>
    </row>
    <row r="48" spans="1:18" ht="15">
      <c r="A48" s="83">
        <v>41</v>
      </c>
      <c r="B48" s="42" t="s">
        <v>89</v>
      </c>
      <c r="C48" s="43" t="s">
        <v>33</v>
      </c>
      <c r="D48" s="44">
        <v>2006</v>
      </c>
      <c r="E48" s="45" t="s">
        <v>34</v>
      </c>
      <c r="F48" s="30" t="s">
        <v>10</v>
      </c>
      <c r="G48" s="39">
        <v>147</v>
      </c>
      <c r="H48" s="40"/>
      <c r="I48" s="40"/>
      <c r="J48" s="81"/>
      <c r="K48" s="40"/>
      <c r="L48" s="125"/>
      <c r="M48" s="52"/>
      <c r="N48" s="57"/>
      <c r="O48" s="75">
        <f t="shared" si="1"/>
        <v>147</v>
      </c>
      <c r="Q48" s="74"/>
      <c r="R48" s="3"/>
    </row>
    <row r="49" spans="1:20" ht="20.100000000000001" customHeight="1">
      <c r="A49" s="83" t="s">
        <v>113</v>
      </c>
      <c r="B49" s="34" t="s">
        <v>32</v>
      </c>
      <c r="C49" s="35" t="s">
        <v>28</v>
      </c>
      <c r="D49" s="36">
        <v>2006</v>
      </c>
      <c r="E49" s="37" t="s">
        <v>34</v>
      </c>
      <c r="F49" s="61" t="s">
        <v>10</v>
      </c>
      <c r="G49" s="39"/>
      <c r="H49" s="40">
        <v>139.5</v>
      </c>
      <c r="I49" s="40"/>
      <c r="J49" s="40"/>
      <c r="K49" s="40"/>
      <c r="L49" s="128"/>
      <c r="M49" s="40"/>
      <c r="N49" s="41"/>
      <c r="O49" s="75">
        <f t="shared" si="1"/>
        <v>139.5</v>
      </c>
      <c r="Q49" s="74"/>
      <c r="R49" s="3"/>
    </row>
    <row r="50" spans="1:20" ht="20.100000000000001" customHeight="1">
      <c r="A50" s="83" t="s">
        <v>113</v>
      </c>
      <c r="B50" s="34" t="s">
        <v>40</v>
      </c>
      <c r="C50" s="35" t="s">
        <v>33</v>
      </c>
      <c r="D50" s="56">
        <v>2007</v>
      </c>
      <c r="E50" s="37" t="s">
        <v>34</v>
      </c>
      <c r="F50" s="38" t="s">
        <v>10</v>
      </c>
      <c r="G50" s="39"/>
      <c r="H50" s="40">
        <v>93</v>
      </c>
      <c r="I50" s="40"/>
      <c r="J50" s="40"/>
      <c r="K50" s="40"/>
      <c r="L50" s="128"/>
      <c r="M50" s="40"/>
      <c r="N50" s="41"/>
      <c r="O50" s="75">
        <f t="shared" si="1"/>
        <v>93</v>
      </c>
      <c r="Q50" s="74"/>
      <c r="R50" s="3"/>
    </row>
    <row r="51" spans="1:20" ht="20.100000000000001" customHeight="1">
      <c r="A51" s="83">
        <v>44</v>
      </c>
      <c r="B51" s="42" t="s">
        <v>125</v>
      </c>
      <c r="C51" s="43" t="s">
        <v>3</v>
      </c>
      <c r="D51" s="44">
        <v>2010</v>
      </c>
      <c r="E51" s="45" t="s">
        <v>34</v>
      </c>
      <c r="F51" s="49" t="s">
        <v>10</v>
      </c>
      <c r="G51" s="39"/>
      <c r="H51" s="40"/>
      <c r="I51" s="40"/>
      <c r="J51" s="40"/>
      <c r="K51" s="40"/>
      <c r="L51" s="128">
        <v>40.049999999999997</v>
      </c>
      <c r="M51" s="40"/>
      <c r="N51" s="41"/>
      <c r="O51" s="75">
        <f t="shared" si="1"/>
        <v>40.049999999999997</v>
      </c>
      <c r="Q51" s="74"/>
      <c r="R51" s="3"/>
    </row>
    <row r="52" spans="1:20" ht="20.100000000000001" customHeight="1">
      <c r="A52" s="83">
        <v>45</v>
      </c>
      <c r="B52" s="67" t="s">
        <v>70</v>
      </c>
      <c r="C52" s="68" t="s">
        <v>57</v>
      </c>
      <c r="D52" s="56">
        <v>2006</v>
      </c>
      <c r="E52" s="37" t="s">
        <v>34</v>
      </c>
      <c r="F52" s="61" t="s">
        <v>10</v>
      </c>
      <c r="G52" s="39"/>
      <c r="H52" s="40"/>
      <c r="I52" s="40"/>
      <c r="J52" s="40">
        <v>28.22</v>
      </c>
      <c r="K52" s="40"/>
      <c r="L52" s="128"/>
      <c r="M52" s="40"/>
      <c r="N52" s="41"/>
      <c r="O52" s="75">
        <f t="shared" si="1"/>
        <v>28.22</v>
      </c>
      <c r="Q52" s="74"/>
      <c r="R52" s="3"/>
    </row>
    <row r="53" spans="1:20" ht="20.100000000000001" customHeight="1">
      <c r="A53" s="83" t="s">
        <v>114</v>
      </c>
      <c r="B53" s="42" t="s">
        <v>75</v>
      </c>
      <c r="C53" s="43" t="s">
        <v>18</v>
      </c>
      <c r="D53" s="44">
        <v>2008</v>
      </c>
      <c r="E53" s="45" t="s">
        <v>34</v>
      </c>
      <c r="F53" s="30" t="s">
        <v>10</v>
      </c>
      <c r="G53" s="129">
        <v>9.8000000000000007</v>
      </c>
      <c r="H53" s="40"/>
      <c r="I53" s="40"/>
      <c r="J53" s="40"/>
      <c r="K53" s="40"/>
      <c r="L53" s="128"/>
      <c r="M53" s="52"/>
      <c r="N53" s="57"/>
      <c r="O53" s="75">
        <f t="shared" si="1"/>
        <v>9.8000000000000007</v>
      </c>
      <c r="Q53" s="74"/>
      <c r="R53" s="3"/>
    </row>
    <row r="54" spans="1:20" ht="20.100000000000001" customHeight="1">
      <c r="A54" s="83" t="s">
        <v>114</v>
      </c>
      <c r="B54" s="70" t="s">
        <v>52</v>
      </c>
      <c r="C54" s="71" t="s">
        <v>53</v>
      </c>
      <c r="D54" s="72">
        <v>2005</v>
      </c>
      <c r="E54" s="66" t="s">
        <v>20</v>
      </c>
      <c r="F54" s="50" t="s">
        <v>11</v>
      </c>
      <c r="G54" s="51">
        <v>63.7</v>
      </c>
      <c r="H54" s="52">
        <v>65.099999999999994</v>
      </c>
      <c r="I54" s="52">
        <v>59.5</v>
      </c>
      <c r="J54" s="52">
        <v>103.75</v>
      </c>
      <c r="K54" s="40">
        <v>104.5</v>
      </c>
      <c r="L54" s="124">
        <v>41.83</v>
      </c>
      <c r="M54" s="52"/>
      <c r="N54" s="57"/>
      <c r="O54" s="75">
        <f>SUM(G54:K54)</f>
        <v>396.55</v>
      </c>
      <c r="Q54" s="74"/>
      <c r="R54" s="3"/>
    </row>
    <row r="55" spans="1:20" ht="20.100000000000001" customHeight="1">
      <c r="A55" s="83">
        <v>48</v>
      </c>
      <c r="B55" s="34" t="s">
        <v>52</v>
      </c>
      <c r="C55" s="35" t="s">
        <v>55</v>
      </c>
      <c r="D55" s="36">
        <v>2005</v>
      </c>
      <c r="E55" s="37" t="s">
        <v>20</v>
      </c>
      <c r="F55" s="38" t="s">
        <v>11</v>
      </c>
      <c r="G55" s="107">
        <v>34.299999999999997</v>
      </c>
      <c r="H55" s="40">
        <v>55.8</v>
      </c>
      <c r="I55" s="40">
        <v>55.25</v>
      </c>
      <c r="J55" s="40">
        <v>45.65</v>
      </c>
      <c r="K55" s="40">
        <v>50.16</v>
      </c>
      <c r="L55" s="128">
        <v>53.4</v>
      </c>
      <c r="M55" s="40"/>
      <c r="N55" s="54"/>
      <c r="O55" s="75">
        <f>SUM(H55:N55)</f>
        <v>260.26</v>
      </c>
      <c r="Q55" s="74"/>
      <c r="R55" s="3"/>
    </row>
    <row r="56" spans="1:20" ht="20.100000000000001" customHeight="1">
      <c r="A56" s="84" t="s">
        <v>115</v>
      </c>
      <c r="B56" s="42" t="s">
        <v>94</v>
      </c>
      <c r="C56" s="43" t="s">
        <v>16</v>
      </c>
      <c r="D56" s="44">
        <v>2004</v>
      </c>
      <c r="E56" s="45" t="s">
        <v>20</v>
      </c>
      <c r="F56" s="30" t="s">
        <v>11</v>
      </c>
      <c r="G56" s="31">
        <v>6.86</v>
      </c>
      <c r="H56" s="105">
        <v>5.58</v>
      </c>
      <c r="I56" s="32">
        <v>10.199999999999999</v>
      </c>
      <c r="J56" s="32">
        <v>19.920000000000002</v>
      </c>
      <c r="K56" s="32">
        <v>5.85</v>
      </c>
      <c r="L56" s="120">
        <v>12.46</v>
      </c>
      <c r="M56" s="32"/>
      <c r="N56" s="33"/>
      <c r="O56" s="80">
        <f>SUM(G56,I56,J56,K56+L56+M56+N56)</f>
        <v>55.290000000000006</v>
      </c>
      <c r="Q56" s="74"/>
      <c r="R56" s="3"/>
    </row>
    <row r="57" spans="1:20" ht="20.100000000000001" customHeight="1">
      <c r="A57" s="84" t="s">
        <v>115</v>
      </c>
      <c r="B57" s="42" t="s">
        <v>68</v>
      </c>
      <c r="C57" s="43" t="s">
        <v>17</v>
      </c>
      <c r="D57" s="44">
        <v>2004</v>
      </c>
      <c r="E57" s="45" t="s">
        <v>20</v>
      </c>
      <c r="F57" s="30" t="s">
        <v>11</v>
      </c>
      <c r="G57" s="39"/>
      <c r="H57" s="40">
        <v>7.44</v>
      </c>
      <c r="I57" s="40">
        <v>22.95</v>
      </c>
      <c r="J57" s="40"/>
      <c r="K57" s="40"/>
      <c r="L57" s="128">
        <v>24.03</v>
      </c>
      <c r="M57" s="40"/>
      <c r="N57" s="41"/>
      <c r="O57" s="75">
        <f>SUM(G57:N57)</f>
        <v>54.42</v>
      </c>
      <c r="Q57" s="74"/>
      <c r="R57" s="3"/>
    </row>
    <row r="58" spans="1:20" ht="20.100000000000001" customHeight="1">
      <c r="A58" s="84" t="s">
        <v>115</v>
      </c>
      <c r="B58" s="42" t="s">
        <v>126</v>
      </c>
      <c r="C58" s="43" t="s">
        <v>0</v>
      </c>
      <c r="D58" s="44"/>
      <c r="E58" s="45" t="s">
        <v>20</v>
      </c>
      <c r="F58" s="49" t="s">
        <v>11</v>
      </c>
      <c r="G58" s="39"/>
      <c r="H58" s="40"/>
      <c r="I58" s="40"/>
      <c r="J58" s="40"/>
      <c r="K58" s="40"/>
      <c r="L58" s="128">
        <v>16.02</v>
      </c>
      <c r="M58" s="40"/>
      <c r="N58" s="41"/>
      <c r="O58" s="75">
        <f>SUM(G58:N58)</f>
        <v>16.02</v>
      </c>
      <c r="Q58" s="74"/>
      <c r="R58" s="3"/>
    </row>
    <row r="59" spans="1:20" ht="20.100000000000001" customHeight="1">
      <c r="A59" s="84">
        <v>52</v>
      </c>
      <c r="B59" s="42" t="s">
        <v>127</v>
      </c>
      <c r="C59" s="43" t="s">
        <v>128</v>
      </c>
      <c r="D59" s="44"/>
      <c r="E59" s="45" t="s">
        <v>20</v>
      </c>
      <c r="F59" s="49" t="s">
        <v>11</v>
      </c>
      <c r="G59" s="39"/>
      <c r="H59" s="40"/>
      <c r="I59" s="40"/>
      <c r="J59" s="40"/>
      <c r="K59" s="40"/>
      <c r="L59" s="128">
        <v>14.24</v>
      </c>
      <c r="M59" s="40"/>
      <c r="N59" s="41"/>
      <c r="O59" s="75">
        <f>SUM(G59:N59)</f>
        <v>14.24</v>
      </c>
      <c r="Q59" s="74"/>
      <c r="R59" s="3"/>
    </row>
    <row r="60" spans="1:20" ht="20.100000000000001" customHeight="1">
      <c r="A60" s="83">
        <v>53</v>
      </c>
      <c r="B60" s="42" t="s">
        <v>97</v>
      </c>
      <c r="C60" s="43" t="s">
        <v>51</v>
      </c>
      <c r="D60" s="44">
        <v>2006</v>
      </c>
      <c r="E60" s="45" t="s">
        <v>20</v>
      </c>
      <c r="F60" s="49" t="s">
        <v>11</v>
      </c>
      <c r="G60" s="39">
        <v>2.94</v>
      </c>
      <c r="H60" s="40"/>
      <c r="I60" s="40"/>
      <c r="J60" s="40"/>
      <c r="K60" s="40"/>
      <c r="L60" s="128"/>
      <c r="M60" s="40"/>
      <c r="N60" s="41"/>
      <c r="O60" s="75">
        <f>SUM(G60:N60)</f>
        <v>2.94</v>
      </c>
      <c r="Q60" s="74"/>
      <c r="R60" s="3"/>
    </row>
    <row r="61" spans="1:20" ht="20.100000000000001" customHeight="1">
      <c r="A61" s="83">
        <v>54</v>
      </c>
      <c r="B61" s="67" t="s">
        <v>58</v>
      </c>
      <c r="C61" s="68" t="s">
        <v>59</v>
      </c>
      <c r="D61" s="36">
        <v>2003</v>
      </c>
      <c r="E61" s="37" t="s">
        <v>60</v>
      </c>
      <c r="F61" s="61" t="s">
        <v>42</v>
      </c>
      <c r="G61" s="39">
        <v>16.66</v>
      </c>
      <c r="H61" s="106">
        <v>11.16</v>
      </c>
      <c r="I61" s="40">
        <v>13.6</v>
      </c>
      <c r="J61" s="40">
        <v>41.5</v>
      </c>
      <c r="K61" s="40">
        <v>30.93</v>
      </c>
      <c r="L61" s="128">
        <v>32.93</v>
      </c>
      <c r="M61" s="40"/>
      <c r="N61" s="41"/>
      <c r="O61" s="75">
        <f>SUM(G61,I61,J61,K61+L61)</f>
        <v>135.62</v>
      </c>
      <c r="Q61" s="74"/>
      <c r="R61" s="3"/>
    </row>
    <row r="62" spans="1:20" ht="20.100000000000001" customHeight="1">
      <c r="A62" s="84">
        <v>55</v>
      </c>
      <c r="B62" s="67" t="s">
        <v>58</v>
      </c>
      <c r="C62" s="68" t="s">
        <v>36</v>
      </c>
      <c r="D62" s="36">
        <v>2005</v>
      </c>
      <c r="E62" s="45" t="s">
        <v>60</v>
      </c>
      <c r="F62" s="61" t="s">
        <v>42</v>
      </c>
      <c r="G62" s="39"/>
      <c r="H62" s="40"/>
      <c r="I62" s="40"/>
      <c r="J62" s="40"/>
      <c r="K62" s="40">
        <v>14.21</v>
      </c>
      <c r="L62" s="128"/>
      <c r="M62" s="40"/>
      <c r="N62" s="41"/>
      <c r="O62" s="75">
        <f>SUM(G62:N62)</f>
        <v>14.21</v>
      </c>
      <c r="Q62" s="74"/>
      <c r="R62" s="3"/>
      <c r="T62" s="77"/>
    </row>
    <row r="63" spans="1:20" ht="20.100000000000001" customHeight="1">
      <c r="A63" s="83">
        <v>56</v>
      </c>
      <c r="B63" s="137" t="s">
        <v>49</v>
      </c>
      <c r="C63" s="139" t="s">
        <v>15</v>
      </c>
      <c r="D63" s="141">
        <v>2002</v>
      </c>
      <c r="E63" s="145" t="s">
        <v>50</v>
      </c>
      <c r="F63" s="148" t="s">
        <v>42</v>
      </c>
      <c r="G63" s="152">
        <v>68.599999999999994</v>
      </c>
      <c r="H63" s="52">
        <v>116.3</v>
      </c>
      <c r="I63" s="52">
        <v>127.5</v>
      </c>
      <c r="J63" s="52"/>
      <c r="K63" s="40">
        <v>58.52</v>
      </c>
      <c r="L63" s="125">
        <v>133.5</v>
      </c>
      <c r="M63" s="52"/>
      <c r="N63" s="57"/>
      <c r="O63" s="75">
        <f>SUM(G63:N63)</f>
        <v>504.41999999999996</v>
      </c>
      <c r="Q63" s="74"/>
      <c r="R63" s="3"/>
      <c r="T63" s="77"/>
    </row>
    <row r="64" spans="1:20" ht="20.100000000000001" customHeight="1">
      <c r="A64" s="83">
        <v>57</v>
      </c>
      <c r="B64" s="34" t="s">
        <v>80</v>
      </c>
      <c r="C64" s="35" t="s">
        <v>4</v>
      </c>
      <c r="D64" s="36">
        <v>2002</v>
      </c>
      <c r="E64" s="45" t="s">
        <v>50</v>
      </c>
      <c r="F64" s="38" t="s">
        <v>42</v>
      </c>
      <c r="G64" s="39">
        <v>49</v>
      </c>
      <c r="H64" s="40">
        <v>60.45</v>
      </c>
      <c r="I64" s="40">
        <v>51</v>
      </c>
      <c r="J64" s="40">
        <v>33.200000000000003</v>
      </c>
      <c r="K64" s="106">
        <v>29.26</v>
      </c>
      <c r="L64" s="128">
        <v>48.95</v>
      </c>
      <c r="M64" s="40"/>
      <c r="N64" s="54"/>
      <c r="O64" s="75">
        <f>SUM(G64+H64+I64+J64+L64+M64+N64)</f>
        <v>242.59999999999997</v>
      </c>
      <c r="Q64" s="74"/>
      <c r="R64" s="3"/>
      <c r="T64" s="77"/>
    </row>
    <row r="65" spans="1:18" ht="15">
      <c r="A65" s="83">
        <v>58</v>
      </c>
      <c r="B65" s="34" t="s">
        <v>80</v>
      </c>
      <c r="C65" s="35" t="s">
        <v>1</v>
      </c>
      <c r="D65" s="36">
        <v>2003</v>
      </c>
      <c r="E65" s="45" t="s">
        <v>50</v>
      </c>
      <c r="F65" s="30" t="s">
        <v>42</v>
      </c>
      <c r="G65" s="107">
        <v>16.66</v>
      </c>
      <c r="H65" s="40">
        <v>16.739999999999998</v>
      </c>
      <c r="I65" s="40">
        <v>20.399999999999999</v>
      </c>
      <c r="J65" s="40">
        <v>30.71</v>
      </c>
      <c r="K65" s="40">
        <v>25.08</v>
      </c>
      <c r="L65" s="128">
        <v>30.26</v>
      </c>
      <c r="M65" s="52"/>
      <c r="N65" s="57"/>
      <c r="O65" s="75">
        <f>SUM(H65:N65)</f>
        <v>123.19</v>
      </c>
      <c r="Q65" s="74"/>
      <c r="R65" s="3"/>
    </row>
    <row r="66" spans="1:18" ht="15">
      <c r="A66" s="83">
        <v>59</v>
      </c>
      <c r="B66" s="34" t="s">
        <v>39</v>
      </c>
      <c r="C66" s="35" t="s">
        <v>1</v>
      </c>
      <c r="D66" s="36">
        <v>2005</v>
      </c>
      <c r="E66" s="37" t="s">
        <v>21</v>
      </c>
      <c r="F66" s="61" t="s">
        <v>11</v>
      </c>
      <c r="G66" s="39">
        <v>29.4</v>
      </c>
      <c r="H66" s="40"/>
      <c r="I66" s="40"/>
      <c r="J66" s="40">
        <v>83</v>
      </c>
      <c r="K66" s="40">
        <v>54.34</v>
      </c>
      <c r="L66" s="128">
        <v>44.5</v>
      </c>
      <c r="M66" s="40"/>
      <c r="N66" s="54"/>
      <c r="O66" s="75">
        <f>SUM(G66:N66)</f>
        <v>211.24</v>
      </c>
      <c r="Q66" s="74"/>
      <c r="R66" s="3"/>
    </row>
    <row r="67" spans="1:18" ht="15">
      <c r="A67" s="83">
        <v>60</v>
      </c>
      <c r="B67" s="70" t="s">
        <v>66</v>
      </c>
      <c r="C67" s="71" t="s">
        <v>67</v>
      </c>
      <c r="D67" s="115">
        <v>2002</v>
      </c>
      <c r="E67" s="66" t="s">
        <v>14</v>
      </c>
      <c r="F67" s="50" t="s">
        <v>23</v>
      </c>
      <c r="G67" s="51">
        <v>58.8</v>
      </c>
      <c r="H67" s="52">
        <v>19.53</v>
      </c>
      <c r="I67" s="52">
        <v>72.25</v>
      </c>
      <c r="J67" s="52">
        <v>124.5</v>
      </c>
      <c r="K67" s="40"/>
      <c r="L67" s="125">
        <v>111.25</v>
      </c>
      <c r="M67" s="40"/>
      <c r="N67" s="57"/>
      <c r="O67" s="75">
        <f>SUM(G67:N67)</f>
        <v>386.33</v>
      </c>
      <c r="Q67" s="74"/>
      <c r="R67" s="3"/>
    </row>
    <row r="68" spans="1:18" ht="15">
      <c r="A68" s="83">
        <v>61</v>
      </c>
      <c r="B68" s="67" t="s">
        <v>37</v>
      </c>
      <c r="C68" s="68" t="s">
        <v>36</v>
      </c>
      <c r="D68" s="144">
        <v>2004</v>
      </c>
      <c r="E68" s="147" t="s">
        <v>14</v>
      </c>
      <c r="F68" s="151" t="s">
        <v>23</v>
      </c>
      <c r="G68" s="39">
        <v>36.26</v>
      </c>
      <c r="H68" s="40">
        <v>43.71</v>
      </c>
      <c r="I68" s="128">
        <v>106.25</v>
      </c>
      <c r="J68" s="40">
        <v>70.55</v>
      </c>
      <c r="K68" s="106">
        <v>32.6</v>
      </c>
      <c r="L68" s="128">
        <v>62.3</v>
      </c>
      <c r="M68" s="40"/>
      <c r="N68" s="54"/>
      <c r="O68" s="75">
        <f>SUM(G68+H68+I68+J68+L68)</f>
        <v>319.07</v>
      </c>
      <c r="Q68" s="74"/>
      <c r="R68" s="3"/>
    </row>
    <row r="69" spans="1:18" ht="15">
      <c r="A69" s="83">
        <v>62</v>
      </c>
      <c r="B69" s="34" t="s">
        <v>117</v>
      </c>
      <c r="C69" s="35" t="s">
        <v>3</v>
      </c>
      <c r="D69" s="36">
        <v>2003</v>
      </c>
      <c r="E69" s="37" t="s">
        <v>14</v>
      </c>
      <c r="F69" s="38" t="s">
        <v>23</v>
      </c>
      <c r="G69" s="39"/>
      <c r="H69" s="40"/>
      <c r="I69" s="40"/>
      <c r="J69" s="40"/>
      <c r="K69" s="40">
        <v>39.29</v>
      </c>
      <c r="L69" s="128"/>
      <c r="M69" s="40"/>
      <c r="N69" s="41"/>
      <c r="O69" s="75">
        <f>SUM(G69:N69)</f>
        <v>39.29</v>
      </c>
      <c r="Q69" s="74"/>
      <c r="R69" s="3"/>
    </row>
    <row r="70" spans="1:18" ht="15">
      <c r="A70" s="83">
        <v>63</v>
      </c>
      <c r="B70" s="34" t="s">
        <v>94</v>
      </c>
      <c r="C70" s="35"/>
      <c r="D70" s="36"/>
      <c r="E70" s="37"/>
      <c r="F70" s="38"/>
      <c r="G70" s="39"/>
      <c r="H70" s="40"/>
      <c r="I70" s="40"/>
      <c r="J70" s="40"/>
      <c r="K70" s="104"/>
      <c r="L70" s="121"/>
      <c r="M70" s="40"/>
      <c r="N70" s="41"/>
      <c r="O70" s="75"/>
      <c r="Q70" s="74"/>
      <c r="R70" s="3"/>
    </row>
    <row r="71" spans="1:18" ht="15">
      <c r="A71" s="87"/>
      <c r="B71" s="42"/>
      <c r="C71" s="43"/>
      <c r="D71" s="90"/>
      <c r="E71" s="45"/>
      <c r="F71" s="49"/>
      <c r="G71" s="39"/>
      <c r="H71" s="40"/>
      <c r="I71" s="40"/>
      <c r="J71" s="40"/>
      <c r="K71" s="104"/>
      <c r="L71" s="121"/>
      <c r="M71" s="40"/>
      <c r="N71" s="41"/>
      <c r="O71" s="75"/>
      <c r="Q71" s="3"/>
      <c r="R71" s="3"/>
    </row>
    <row r="72" spans="1:18" ht="15">
      <c r="A72" s="84"/>
      <c r="B72" s="42"/>
      <c r="C72" s="43"/>
      <c r="D72" s="44"/>
      <c r="E72" s="45"/>
      <c r="F72" s="49"/>
      <c r="G72" s="39"/>
      <c r="H72" s="40"/>
      <c r="I72" s="40"/>
      <c r="J72" s="40"/>
      <c r="K72" s="104"/>
      <c r="L72" s="121"/>
      <c r="M72" s="40"/>
      <c r="N72" s="41"/>
      <c r="O72" s="75"/>
      <c r="Q72" s="3"/>
      <c r="R72" s="3"/>
    </row>
    <row r="73" spans="1:18" ht="13.5" thickBot="1">
      <c r="Q73" s="3"/>
      <c r="R73" s="3"/>
    </row>
    <row r="74" spans="1:18" ht="13.5" thickBot="1">
      <c r="B74" s="59" t="s">
        <v>22</v>
      </c>
      <c r="G74" s="77">
        <v>0.98</v>
      </c>
      <c r="H74" s="78">
        <v>0.93</v>
      </c>
      <c r="I74" s="77"/>
      <c r="J74" s="77"/>
      <c r="K74" s="77">
        <v>0.83599999999999997</v>
      </c>
      <c r="L74" s="77"/>
      <c r="M74" s="78"/>
      <c r="O74" s="60"/>
      <c r="Q74" s="3"/>
      <c r="R74" s="3"/>
    </row>
    <row r="75" spans="1:18">
      <c r="L75" s="60">
        <f>SUM(L8:L72)</f>
        <v>1049.31</v>
      </c>
    </row>
    <row r="76" spans="1:18">
      <c r="K76" s="1">
        <f>COUNTA(K8:K72)</f>
        <v>32</v>
      </c>
    </row>
  </sheetData>
  <sortState ref="B8:O69">
    <sortCondition ref="E8:E69"/>
    <sortCondition descending="1" ref="O8:O69"/>
  </sortState>
  <mergeCells count="1">
    <mergeCell ref="I3:O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Dorost</vt:lpstr>
      <vt:lpstr>List1</vt:lpstr>
      <vt:lpstr>List2</vt:lpstr>
      <vt:lpstr>Dorost!Oblast_tisku</vt:lpstr>
    </vt:vector>
  </TitlesOfParts>
  <Company>Jihlava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Vachtfeidl</dc:creator>
  <cp:lastModifiedBy>Uzivatel</cp:lastModifiedBy>
  <cp:lastPrinted>2017-11-22T12:00:39Z</cp:lastPrinted>
  <dcterms:created xsi:type="dcterms:W3CDTF">2006-07-27T16:55:43Z</dcterms:created>
  <dcterms:modified xsi:type="dcterms:W3CDTF">2020-02-17T13:42:10Z</dcterms:modified>
</cp:coreProperties>
</file>