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05" yWindow="-15" windowWidth="14340" windowHeight="12780"/>
  </bookViews>
  <sheets>
    <sheet name="STARTOVNÉ-2020-2021" sheetId="4" r:id="rId1"/>
    <sheet name="STARTOVNÉ-2019 - 2020" sheetId="3" r:id="rId2"/>
    <sheet name="STARTOVNÉ-2018-2019" sheetId="2" r:id="rId3"/>
    <sheet name="STARTOVNÉ-2017-2018" sheetId="1" r:id="rId4"/>
  </sheets>
  <definedNames>
    <definedName name="_xlnm.Print_Area" localSheetId="3">'STARTOVNÉ-2017-2018'!$A$1:$Q$48</definedName>
    <definedName name="_xlnm.Print_Area" localSheetId="2">'STARTOVNÉ-2018-2019'!$A$1:$Q$48</definedName>
    <definedName name="_xlnm.Print_Area" localSheetId="1">'STARTOVNÉ-2019 - 2020'!$A$1:$Q$43</definedName>
    <definedName name="_xlnm.Print_Area" localSheetId="0">'STARTOVNÉ-2020-2021'!$A$1:$N$39</definedName>
  </definedNames>
  <calcPr calcId="125725"/>
</workbook>
</file>

<file path=xl/calcChain.xml><?xml version="1.0" encoding="utf-8"?>
<calcChain xmlns="http://schemas.openxmlformats.org/spreadsheetml/2006/main">
  <c r="L33" i="4"/>
  <c r="L34"/>
  <c r="L35"/>
  <c r="L36"/>
  <c r="L37"/>
  <c r="N37" s="1"/>
  <c r="E36"/>
  <c r="E34"/>
  <c r="E35"/>
  <c r="E33"/>
  <c r="L32"/>
  <c r="E32"/>
  <c r="L31"/>
  <c r="E31"/>
  <c r="L30"/>
  <c r="E30"/>
  <c r="L29"/>
  <c r="E29"/>
  <c r="L28"/>
  <c r="N28" s="1"/>
  <c r="E28"/>
  <c r="L27"/>
  <c r="E27"/>
  <c r="L26"/>
  <c r="N26" s="1"/>
  <c r="E26"/>
  <c r="L25"/>
  <c r="E25"/>
  <c r="L24"/>
  <c r="N24" s="1"/>
  <c r="E24"/>
  <c r="L23"/>
  <c r="E23"/>
  <c r="L22"/>
  <c r="N22" s="1"/>
  <c r="E22"/>
  <c r="L21"/>
  <c r="E21"/>
  <c r="L20"/>
  <c r="N20" s="1"/>
  <c r="E20"/>
  <c r="L19"/>
  <c r="E19"/>
  <c r="L18"/>
  <c r="N18" s="1"/>
  <c r="E18"/>
  <c r="L17"/>
  <c r="E17"/>
  <c r="L16"/>
  <c r="N16" s="1"/>
  <c r="E16"/>
  <c r="L15"/>
  <c r="E15"/>
  <c r="L14"/>
  <c r="N14" s="1"/>
  <c r="E14"/>
  <c r="L13"/>
  <c r="E13"/>
  <c r="L12"/>
  <c r="N12" s="1"/>
  <c r="E12"/>
  <c r="L11"/>
  <c r="N11" s="1"/>
  <c r="E11"/>
  <c r="L10"/>
  <c r="N10" s="1"/>
  <c r="E10"/>
  <c r="L9"/>
  <c r="N9" s="1"/>
  <c r="E9"/>
  <c r="L8"/>
  <c r="N8" s="1"/>
  <c r="E8"/>
  <c r="L7"/>
  <c r="N7" s="1"/>
  <c r="E7"/>
  <c r="L6"/>
  <c r="E6"/>
  <c r="L5"/>
  <c r="E5"/>
  <c r="S39" i="3"/>
  <c r="G36"/>
  <c r="L13"/>
  <c r="E13"/>
  <c r="C35"/>
  <c r="I36"/>
  <c r="K36"/>
  <c r="K39"/>
  <c r="J39"/>
  <c r="I39"/>
  <c r="H39"/>
  <c r="G39"/>
  <c r="C39"/>
  <c r="J36"/>
  <c r="K35"/>
  <c r="J35"/>
  <c r="I35"/>
  <c r="H35"/>
  <c r="L33"/>
  <c r="E33"/>
  <c r="L32"/>
  <c r="E32"/>
  <c r="L31"/>
  <c r="E31"/>
  <c r="L30"/>
  <c r="E30"/>
  <c r="L29"/>
  <c r="E29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7"/>
  <c r="E17"/>
  <c r="L16"/>
  <c r="E16"/>
  <c r="L15"/>
  <c r="E15"/>
  <c r="L14"/>
  <c r="E14"/>
  <c r="L12"/>
  <c r="E12"/>
  <c r="L11"/>
  <c r="E11"/>
  <c r="L10"/>
  <c r="E10"/>
  <c r="L9"/>
  <c r="E9"/>
  <c r="L8"/>
  <c r="E8"/>
  <c r="L7"/>
  <c r="E7"/>
  <c r="L6"/>
  <c r="E6"/>
  <c r="L5"/>
  <c r="E5"/>
  <c r="L37" i="2"/>
  <c r="N37" s="1"/>
  <c r="L38"/>
  <c r="N38" s="1"/>
  <c r="N36" i="4" l="1"/>
  <c r="N30"/>
  <c r="N32"/>
  <c r="N13"/>
  <c r="N15"/>
  <c r="N19"/>
  <c r="N21"/>
  <c r="N23"/>
  <c r="N25"/>
  <c r="N27"/>
  <c r="N29"/>
  <c r="N31"/>
  <c r="N33"/>
  <c r="N6"/>
  <c r="N34"/>
  <c r="N35"/>
  <c r="N5"/>
  <c r="N17"/>
  <c r="N26" i="3"/>
  <c r="N7"/>
  <c r="N9"/>
  <c r="N11"/>
  <c r="N12"/>
  <c r="N13"/>
  <c r="N32"/>
  <c r="N28"/>
  <c r="E39"/>
  <c r="N5"/>
  <c r="N6"/>
  <c r="N8"/>
  <c r="N10"/>
  <c r="N14"/>
  <c r="N16"/>
  <c r="N18"/>
  <c r="N20"/>
  <c r="N22"/>
  <c r="N23"/>
  <c r="N25"/>
  <c r="N27"/>
  <c r="N31"/>
  <c r="N33"/>
  <c r="N30"/>
  <c r="N29"/>
  <c r="N24"/>
  <c r="L39"/>
  <c r="N15"/>
  <c r="N17"/>
  <c r="N19"/>
  <c r="N21"/>
  <c r="E36"/>
  <c r="G41" i="2"/>
  <c r="I40"/>
  <c r="H40"/>
  <c r="J41"/>
  <c r="J40"/>
  <c r="K40"/>
  <c r="C44"/>
  <c r="E29"/>
  <c r="L29"/>
  <c r="N29" s="1"/>
  <c r="C40"/>
  <c r="L5"/>
  <c r="L7"/>
  <c r="E7"/>
  <c r="E41" s="1"/>
  <c r="R44"/>
  <c r="K44"/>
  <c r="J44"/>
  <c r="I44"/>
  <c r="H44"/>
  <c r="G44"/>
  <c r="E5"/>
  <c r="L17"/>
  <c r="E17"/>
  <c r="L36"/>
  <c r="E36"/>
  <c r="L35"/>
  <c r="E35"/>
  <c r="L34"/>
  <c r="E34"/>
  <c r="L33"/>
  <c r="E33"/>
  <c r="L32"/>
  <c r="E32"/>
  <c r="L31"/>
  <c r="E31"/>
  <c r="L30"/>
  <c r="E30"/>
  <c r="L28"/>
  <c r="E28"/>
  <c r="L27"/>
  <c r="E27"/>
  <c r="L26"/>
  <c r="E26"/>
  <c r="L25"/>
  <c r="E25"/>
  <c r="L24"/>
  <c r="E24"/>
  <c r="L23"/>
  <c r="E23"/>
  <c r="L22"/>
  <c r="E22"/>
  <c r="L21"/>
  <c r="E21"/>
  <c r="L20"/>
  <c r="E20"/>
  <c r="L19"/>
  <c r="E19"/>
  <c r="L18"/>
  <c r="E18"/>
  <c r="L16"/>
  <c r="E16"/>
  <c r="L15"/>
  <c r="E15"/>
  <c r="L14"/>
  <c r="E14"/>
  <c r="L13"/>
  <c r="E13"/>
  <c r="L12"/>
  <c r="E12"/>
  <c r="L11"/>
  <c r="E11"/>
  <c r="L10"/>
  <c r="E10"/>
  <c r="L9"/>
  <c r="E9"/>
  <c r="L8"/>
  <c r="E8"/>
  <c r="L6"/>
  <c r="E6"/>
  <c r="I44" i="1"/>
  <c r="R44"/>
  <c r="V44" s="1"/>
  <c r="L44"/>
  <c r="C36"/>
  <c r="K44"/>
  <c r="C44"/>
  <c r="G41"/>
  <c r="L39"/>
  <c r="L38"/>
  <c r="L30"/>
  <c r="E38"/>
  <c r="E39"/>
  <c r="G44"/>
  <c r="J44"/>
  <c r="H44"/>
  <c r="E30"/>
  <c r="L28"/>
  <c r="E28"/>
  <c r="L12"/>
  <c r="E12"/>
  <c r="L7"/>
  <c r="E7"/>
  <c r="L6"/>
  <c r="E6"/>
  <c r="L5"/>
  <c r="L8"/>
  <c r="L9"/>
  <c r="L10"/>
  <c r="L11"/>
  <c r="L13"/>
  <c r="L14"/>
  <c r="L15"/>
  <c r="L16"/>
  <c r="L17"/>
  <c r="L18"/>
  <c r="L20"/>
  <c r="L21"/>
  <c r="L22"/>
  <c r="L23"/>
  <c r="L24"/>
  <c r="L25"/>
  <c r="L26"/>
  <c r="L27"/>
  <c r="L29"/>
  <c r="L31"/>
  <c r="L32"/>
  <c r="L33"/>
  <c r="L34"/>
  <c r="L35"/>
  <c r="L19"/>
  <c r="E20"/>
  <c r="E35"/>
  <c r="E14"/>
  <c r="E26"/>
  <c r="E5"/>
  <c r="E19"/>
  <c r="E8"/>
  <c r="E9"/>
  <c r="E10"/>
  <c r="E11"/>
  <c r="E13"/>
  <c r="E15"/>
  <c r="E16"/>
  <c r="E17"/>
  <c r="E18"/>
  <c r="E22"/>
  <c r="E24"/>
  <c r="E25"/>
  <c r="E27"/>
  <c r="E21"/>
  <c r="E29"/>
  <c r="E23"/>
  <c r="E31"/>
  <c r="E32"/>
  <c r="E33"/>
  <c r="N33" s="1"/>
  <c r="E34"/>
  <c r="N39" i="3" l="1"/>
  <c r="N17" i="2"/>
  <c r="N5"/>
  <c r="N7"/>
  <c r="N11"/>
  <c r="N15"/>
  <c r="N18"/>
  <c r="N20"/>
  <c r="N22"/>
  <c r="N26"/>
  <c r="N27"/>
  <c r="N31"/>
  <c r="N33"/>
  <c r="N35"/>
  <c r="L44"/>
  <c r="E44"/>
  <c r="N9"/>
  <c r="N10"/>
  <c r="N12"/>
  <c r="N14"/>
  <c r="N16"/>
  <c r="N19"/>
  <c r="N21"/>
  <c r="N23"/>
  <c r="N25"/>
  <c r="N28"/>
  <c r="N30"/>
  <c r="N32"/>
  <c r="N34"/>
  <c r="N36"/>
  <c r="N24"/>
  <c r="N13"/>
  <c r="N8"/>
  <c r="N6"/>
  <c r="E44" i="1"/>
  <c r="N6"/>
  <c r="N29"/>
  <c r="N24"/>
  <c r="N13"/>
  <c r="N35"/>
  <c r="N28"/>
  <c r="N30"/>
  <c r="N19"/>
  <c r="N34"/>
  <c r="N26"/>
  <c r="N12"/>
  <c r="N11"/>
  <c r="N9"/>
  <c r="N32"/>
  <c r="N22"/>
  <c r="N17"/>
  <c r="N15"/>
  <c r="N5"/>
  <c r="N20"/>
  <c r="N31"/>
  <c r="N27"/>
  <c r="N25"/>
  <c r="N23"/>
  <c r="N21"/>
  <c r="N18"/>
  <c r="N16"/>
  <c r="N14"/>
  <c r="N10"/>
  <c r="N8"/>
  <c r="N7"/>
  <c r="N44" i="2" l="1"/>
  <c r="N44" i="1"/>
</calcChain>
</file>

<file path=xl/comments1.xml><?xml version="1.0" encoding="utf-8"?>
<comments xmlns="http://schemas.openxmlformats.org/spreadsheetml/2006/main">
  <authors>
    <author>Vachtfeidl</author>
    <author>Uzivatel</author>
  </authors>
  <commentList>
    <comment ref="H5" authorId="0">
      <text>
        <r>
          <rPr>
            <b/>
            <sz val="9"/>
            <color indexed="81"/>
            <rFont val="Tahoma"/>
            <family val="2"/>
            <charset val="238"/>
          </rPr>
          <t>KŘEHLÍK 6-2022
ŠTRÓBL 6-2022
TEPLAN 6-2021
KOTIL-HOST 6-2023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Petrlík K. 29.3.2023</t>
        </r>
      </text>
    </comment>
    <comment ref="I5" authorId="1">
      <text>
        <r>
          <rPr>
            <b/>
            <sz val="9"/>
            <color indexed="81"/>
            <rFont val="Tahoma"/>
            <family val="2"/>
            <charset val="238"/>
          </rPr>
          <t>Bencová 30.6.2021
Malina 30.6.2021
Polívka Z. 30.6.2021
Štrobl M. 30.6.2021</t>
        </r>
      </text>
    </comment>
    <comment ref="J5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JONÁŠOVÁ-HOST 6-2022
KAFKA-HOST 6-2023
ŠVEC PETR 6-2022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" authorId="1">
      <text>
        <r>
          <rPr>
            <b/>
            <sz val="9"/>
            <color indexed="81"/>
            <rFont val="Tahoma"/>
            <charset val="1"/>
          </rPr>
          <t>Zlámal J. A 30.6.2024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Hurníková M. B  30.6.21
Kanta Fr. B    30.6.2025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RŮŽKOVÁ 8-2021
VÁŇA 9-2020
Poulíček J. 1.9.2022
Kmoch P. 15.9.2022</t>
        </r>
      </text>
    </comment>
    <comment ref="I7" authorId="1">
      <text>
        <r>
          <rPr>
            <b/>
            <sz val="9"/>
            <color indexed="81"/>
            <rFont val="Tahoma"/>
            <family val="2"/>
            <charset val="238"/>
          </rPr>
          <t>Kmoch P.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Poulíček J. 30.6.2021
Roh M. 30.6.2021
Vlčková M. 30.6.2021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TREFIL 9-2021
Zelenka O. 7.9.2022</t>
        </r>
      </text>
    </comment>
    <comment ref="I8" authorId="1">
      <text>
        <r>
          <rPr>
            <b/>
            <sz val="9"/>
            <color indexed="81"/>
            <rFont val="Tahoma"/>
            <family val="2"/>
            <charset val="238"/>
          </rPr>
          <t>Zadražil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8" authorId="0">
      <text>
        <r>
          <rPr>
            <b/>
            <sz val="9"/>
            <color indexed="81"/>
            <rFont val="Tahoma"/>
            <family val="2"/>
            <charset val="238"/>
          </rPr>
          <t>Jen Fuk - 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9" authorId="0">
      <text>
        <r>
          <rPr>
            <b/>
            <sz val="9"/>
            <color indexed="81"/>
            <rFont val="Tahoma"/>
            <family val="2"/>
            <charset val="238"/>
          </rPr>
          <t>JOB 1-2022
KAFKA S. 7-2021
SOKOL Z. 1-2022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9" authorId="1">
      <text>
        <r>
          <rPr>
            <b/>
            <sz val="9"/>
            <color indexed="81"/>
            <rFont val="Tahoma"/>
            <family val="2"/>
            <charset val="238"/>
          </rPr>
          <t>Janovský A.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9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BRYCHTA 9-2020
CHVÁLAL 9-2020
CHVÁLAL st. 9-2020</t>
        </r>
      </text>
    </comment>
    <comment ref="I10" authorId="1">
      <text>
        <r>
          <rPr>
            <b/>
            <sz val="9"/>
            <color indexed="81"/>
            <rFont val="Tahoma"/>
            <family val="2"/>
            <charset val="238"/>
          </rPr>
          <t>Kříž J. 3.9.2021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1">
      <text>
        <r>
          <rPr>
            <b/>
            <sz val="9"/>
            <color indexed="81"/>
            <rFont val="Tahoma"/>
            <charset val="1"/>
          </rPr>
          <t>6 větších závad-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1" authorId="0">
      <text>
        <r>
          <rPr>
            <b/>
            <sz val="9"/>
            <color indexed="81"/>
            <rFont val="Tahoma"/>
            <family val="2"/>
            <charset val="238"/>
          </rPr>
          <t>BROM 6-2021
DVOŘÁK 6-2022
VONDROVÁ 6-2021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1" authorId="1">
      <text>
        <r>
          <rPr>
            <b/>
            <sz val="9"/>
            <color indexed="81"/>
            <rFont val="Tahoma"/>
            <family val="2"/>
            <charset val="238"/>
          </rPr>
          <t>Dvořák P. 31.12.2020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Pangrác P. 30.6.2025
Vondrová M. 30.6.2021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Jen Lengal-n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1">
      <text>
        <r>
          <rPr>
            <b/>
            <sz val="9"/>
            <color indexed="81"/>
            <rFont val="Tahoma"/>
            <charset val="1"/>
          </rPr>
          <t>Kopečný Pavel
Kopečný Miroslav
oba 2023 - C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2" authorId="1">
      <text>
        <r>
          <rPr>
            <b/>
            <sz val="9"/>
            <color indexed="81"/>
            <rFont val="Tahoma"/>
            <family val="2"/>
            <charset val="238"/>
          </rPr>
          <t>Holub M. 30.6.2025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Kaisler V. 30.6.2025</t>
        </r>
      </text>
    </comment>
    <comment ref="H13" authorId="0">
      <text>
        <r>
          <rPr>
            <b/>
            <sz val="9"/>
            <color indexed="81"/>
            <rFont val="Tahoma"/>
            <family val="2"/>
            <charset val="238"/>
          </rPr>
          <t>LAVICKÝ 6-2020
Musil 5.6.2022 C
Vondrák P. 5.6.2022 C</t>
        </r>
      </text>
    </comment>
    <comment ref="I13" authorId="1">
      <text>
        <r>
          <rPr>
            <b/>
            <sz val="9"/>
            <color indexed="81"/>
            <rFont val="Tahoma"/>
            <family val="2"/>
            <charset val="238"/>
          </rPr>
          <t>Lavický P. 30.6.2023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VIDOUREK 6-2021
Konvalinka Petr 6-2021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 xml:space="preserve">Svoboda V. 6-2024
Jahn S. 6-2024
Živný F. 6-2024
</t>
        </r>
      </text>
    </comment>
    <comment ref="I15" authorId="1">
      <text>
        <r>
          <rPr>
            <b/>
            <sz val="9"/>
            <color indexed="81"/>
            <rFont val="Tahoma"/>
            <family val="2"/>
            <charset val="238"/>
          </rPr>
          <t>Živný F.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6" authorId="0">
      <text>
        <r>
          <rPr>
            <b/>
            <sz val="9"/>
            <color indexed="81"/>
            <rFont val="Tahoma"/>
            <family val="2"/>
            <charset val="238"/>
          </rPr>
          <t>NEVRKLA 12-2020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1">
      <text>
        <r>
          <rPr>
            <b/>
            <sz val="9"/>
            <color indexed="81"/>
            <rFont val="Tahoma"/>
            <charset val="1"/>
          </rPr>
          <t>Brabec, Filip B.,Eliáš,Vlček …všichni 31.12.2024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1">
      <text>
        <r>
          <rPr>
            <b/>
            <sz val="9"/>
            <color indexed="81"/>
            <rFont val="Tahoma"/>
            <family val="2"/>
            <charset val="238"/>
          </rPr>
          <t>Brabec Z.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8" authorId="0">
      <text>
        <r>
          <rPr>
            <b/>
            <sz val="9"/>
            <color indexed="81"/>
            <rFont val="Tahoma"/>
            <family val="2"/>
            <charset val="238"/>
          </rPr>
          <t>Langpaul 6-2024
Sáblík P. 6-2024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1">
      <text>
        <r>
          <rPr>
            <b/>
            <sz val="9"/>
            <color indexed="81"/>
            <rFont val="Tahoma"/>
            <family val="2"/>
            <charset val="238"/>
          </rPr>
          <t>Mazel D. 16.9.2022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19" authorId="1">
      <text>
        <r>
          <rPr>
            <b/>
            <sz val="9"/>
            <color indexed="81"/>
            <rFont val="Tahoma"/>
            <family val="2"/>
            <charset val="238"/>
          </rPr>
          <t>Kupka P.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Nečas T. 30.6.2022</t>
        </r>
      </text>
    </comment>
    <comment ref="H20" authorId="0">
      <text>
        <r>
          <rPr>
            <sz val="9"/>
            <color indexed="81"/>
            <rFont val="Tahoma"/>
            <family val="2"/>
            <charset val="238"/>
          </rPr>
          <t xml:space="preserve">SOVKA 6-2023
TŮMA 6-2023
</t>
        </r>
      </text>
    </comment>
    <comment ref="H21" authorId="0">
      <text>
        <r>
          <rPr>
            <b/>
            <sz val="9"/>
            <color indexed="81"/>
            <rFont val="Tahoma"/>
            <family val="2"/>
            <charset val="238"/>
          </rPr>
          <t>ZELENKOVÁ 9-2022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1" authorId="1">
      <text>
        <r>
          <rPr>
            <b/>
            <sz val="9"/>
            <color indexed="81"/>
            <rFont val="Tahoma"/>
            <family val="2"/>
            <charset val="238"/>
          </rPr>
          <t>Zelenková A.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238"/>
          </rPr>
          <t>Hanzálek 6-2024</t>
        </r>
        <r>
          <rPr>
            <sz val="9"/>
            <color indexed="81"/>
            <rFont val="Tahoma"/>
            <family val="2"/>
            <charset val="238"/>
          </rPr>
          <t xml:space="preserve">
Smrčka 6-2024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BABÍNEK 6-2023
Krčál R.  6-2024
Jelínek M. 6-2021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Jelínek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Krčál R. 30.6.2021</t>
        </r>
      </text>
    </comment>
    <comment ref="H24" authorId="1">
      <text>
        <r>
          <rPr>
            <b/>
            <sz val="9"/>
            <color indexed="81"/>
            <rFont val="Tahoma"/>
            <family val="2"/>
            <charset val="238"/>
          </rPr>
          <t>Piálek I. 7.11.2022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Zerzánek V. 7.11.2022</t>
        </r>
      </text>
    </comment>
    <comment ref="I24" authorId="1">
      <text>
        <r>
          <rPr>
            <b/>
            <sz val="9"/>
            <color indexed="81"/>
            <rFont val="Tahoma"/>
            <family val="2"/>
            <charset val="238"/>
          </rPr>
          <t>Piálek I.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Zelinková D. 30.6.2022</t>
        </r>
      </text>
    </comment>
    <comment ref="H25" authorId="1">
      <text>
        <r>
          <rPr>
            <b/>
            <sz val="9"/>
            <color indexed="81"/>
            <rFont val="Tahoma"/>
            <charset val="1"/>
          </rPr>
          <t>Doskočil K 30.6.2022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Sys J. 30.9.2022</t>
        </r>
      </text>
    </comment>
    <comment ref="I25" authorId="1">
      <text>
        <r>
          <rPr>
            <b/>
            <sz val="9"/>
            <color indexed="81"/>
            <rFont val="Tahoma"/>
            <family val="2"/>
            <charset val="238"/>
          </rPr>
          <t>Doskočil B. C 30.6.2025
Hrstka 30.6.2025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6" authorId="0">
      <text>
        <r>
          <rPr>
            <b/>
            <sz val="9"/>
            <color indexed="81"/>
            <rFont val="Tahoma"/>
            <family val="2"/>
            <charset val="238"/>
          </rPr>
          <t>KAREL 8-2021
RŮŽIČKA 8-2021
Vondrová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1">
      <text>
        <r>
          <rPr>
            <b/>
            <sz val="9"/>
            <color indexed="81"/>
            <rFont val="Tahoma"/>
            <family val="2"/>
            <charset val="238"/>
          </rPr>
          <t>Karel M. 31.12.2020
Růžička J. 31.12.2020</t>
        </r>
      </text>
    </comment>
    <comment ref="H27" authorId="1">
      <text>
        <r>
          <rPr>
            <b/>
            <sz val="9"/>
            <color indexed="81"/>
            <rFont val="Tahoma"/>
            <family val="2"/>
            <charset val="238"/>
          </rPr>
          <t>Vojtaj J. 24.6.2022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Švec J. 24.8.2022
Švec R. 24.8.2022</t>
        </r>
      </text>
    </comment>
    <comment ref="I27" authorId="1">
      <text>
        <r>
          <rPr>
            <b/>
            <sz val="9"/>
            <color indexed="81"/>
            <rFont val="Tahoma"/>
            <family val="2"/>
            <charset val="238"/>
          </rPr>
          <t>Švec J. 3.9.2021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MALEC 6-2020 pr.2021
MAREK 6-2021
MINČEV 1-2022
VESELSKÁ Z. 6-2021
VESELSKÝ R. 12-2021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 xml:space="preserve">VESELSKÝ O. 3-2021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8" authorId="1">
      <text>
        <r>
          <rPr>
            <b/>
            <sz val="9"/>
            <color indexed="81"/>
            <rFont val="Tahoma"/>
            <family val="2"/>
            <charset val="238"/>
          </rPr>
          <t>Hertl J. 30.6.2021
Přiklopil J. 30.6.2021</t>
        </r>
      </text>
    </comment>
    <comment ref="H29" authorId="0">
      <text>
        <r>
          <rPr>
            <b/>
            <sz val="9"/>
            <color indexed="81"/>
            <rFont val="Tahoma"/>
            <family val="2"/>
            <charset val="238"/>
          </rPr>
          <t>TÁBORSKÝ 5-2022
UHLÍŘ 5-2022
Havlová Z. C 18.6.2022
Podolský L. 5.10.2022</t>
        </r>
      </text>
    </comment>
    <comment ref="I29" authorId="1">
      <text>
        <r>
          <rPr>
            <b/>
            <sz val="9"/>
            <color indexed="81"/>
            <rFont val="Tahoma"/>
            <family val="2"/>
            <charset val="238"/>
          </rPr>
          <t>Jílek P. B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JEŘÁBEK V. 7-2021
KOZÁK P. 6-2021
KŘIVÁNEK V. 7-2021
PÁRAL J. 7-2021
MACHÁČ 9-2020</t>
        </r>
        <r>
          <rPr>
            <sz val="9"/>
            <color indexed="81"/>
            <rFont val="Tahoma"/>
            <family val="2"/>
            <charset val="238"/>
          </rPr>
          <t xml:space="preserve">
NEUMANN 9-2020
PEŠTÁL 9-2020
ŠALANDA 9-2020
</t>
        </r>
      </text>
    </comment>
    <comment ref="I30" authorId="1">
      <text>
        <r>
          <rPr>
            <b/>
            <sz val="9"/>
            <color indexed="81"/>
            <rFont val="Tahoma"/>
            <family val="2"/>
            <charset val="238"/>
          </rPr>
          <t>Kovář L. 30.6.2021
Kozák P. 30.6.2021
Křivánek Jan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Peštál J. 30.6.2021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ani jeden hráč
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b/>
            <sz val="9"/>
            <color indexed="81"/>
            <rFont val="Tahoma"/>
            <family val="2"/>
            <charset val="238"/>
          </rPr>
          <t>Kampas  6-2024
Klíma Petr 6-2024
Buk Martin 6-2024
Šoukal S. 6-2024</t>
        </r>
      </text>
    </comment>
    <comment ref="I31" authorId="1">
      <text>
        <r>
          <rPr>
            <b/>
            <sz val="9"/>
            <color indexed="81"/>
            <rFont val="Tahoma"/>
            <family val="2"/>
            <charset val="238"/>
          </rPr>
          <t>Buk M. 30.6.2022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Kampas J. 30.6.2022
Klíma P. 30.6.2022
Suchánek P. 30.6.2025</t>
        </r>
      </text>
    </comment>
    <comment ref="J31" authorId="0">
      <text>
        <r>
          <rPr>
            <b/>
            <sz val="9"/>
            <color indexed="81"/>
            <rFont val="Tahoma"/>
            <family val="2"/>
            <charset val="238"/>
          </rPr>
          <t>ani jeden hráč
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238"/>
          </rPr>
          <t xml:space="preserve">JONÁŠ R. 3-2020
</t>
        </r>
      </text>
    </comment>
    <comment ref="I32" authorId="1">
      <text>
        <r>
          <rPr>
            <b/>
            <sz val="9"/>
            <color indexed="81"/>
            <rFont val="Tahoma"/>
            <family val="2"/>
            <charset val="238"/>
          </rPr>
          <t>Jonáš R.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3" authorId="1">
      <text>
        <r>
          <rPr>
            <b/>
            <sz val="9"/>
            <color indexed="81"/>
            <rFont val="Tahoma"/>
            <family val="2"/>
            <charset val="238"/>
          </rPr>
          <t>Kamarád M. 30.6.2021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Stehno V. 30.6.2021</t>
        </r>
      </text>
    </comment>
    <comment ref="H36" authorId="1">
      <text>
        <r>
          <rPr>
            <b/>
            <sz val="9"/>
            <color indexed="81"/>
            <rFont val="Tahoma"/>
            <family val="2"/>
            <charset val="238"/>
          </rPr>
          <t>Chvátal F. 7.12.2020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Vachtfeidl</author>
    <author>Uzivatel</author>
  </authors>
  <commentList>
    <comment ref="H5" authorId="0">
      <text>
        <r>
          <rPr>
            <sz val="9"/>
            <color indexed="81"/>
            <rFont val="Tahoma"/>
            <family val="2"/>
            <charset val="238"/>
          </rPr>
          <t xml:space="preserve">KŘEHLÍK 6-2022
ŠTRÓBL 6-2022
TEPLAN 6-2021
KOTIL-HOST 6-2022
</t>
        </r>
      </text>
    </comment>
    <comment ref="K5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" authorId="0">
      <text>
        <r>
          <rPr>
            <b/>
            <sz val="9"/>
            <color indexed="81"/>
            <rFont val="Tahoma"/>
            <family val="2"/>
            <charset val="238"/>
          </rPr>
          <t>Kotil M. doplatil za Kocmana EP-300 Kč v hotovosti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 xml:space="preserve">JONÁŠOVÁ-HOST 6-2021
KAFKA-HOST 6-2022
ŠVEC PETR 6-2022
</t>
        </r>
      </text>
    </comment>
    <comment ref="H7" authorId="0">
      <text>
        <r>
          <rPr>
            <sz val="9"/>
            <color indexed="81"/>
            <rFont val="Tahoma"/>
            <family val="2"/>
            <charset val="238"/>
          </rPr>
          <t xml:space="preserve">RŮŽKOVÁ 8-2021
VÁŇA 9-2020
</t>
        </r>
        <r>
          <rPr>
            <b/>
            <sz val="9"/>
            <color indexed="81"/>
            <rFont val="Tahoma"/>
            <family val="2"/>
            <charset val="238"/>
          </rPr>
          <t>vráceno:  500 Kč
3.10.2019
Poulíček</t>
        </r>
      </text>
    </comment>
    <comment ref="H8" authorId="0">
      <text>
        <r>
          <rPr>
            <sz val="9"/>
            <color indexed="81"/>
            <rFont val="Tahoma"/>
            <family val="2"/>
            <charset val="238"/>
          </rPr>
          <t xml:space="preserve">TREFIL 9-2021
</t>
        </r>
        <r>
          <rPr>
            <b/>
            <sz val="9"/>
            <color indexed="81"/>
            <rFont val="Tahoma"/>
            <family val="2"/>
            <charset val="238"/>
          </rPr>
          <t>vráceno: 500 Kč
3.10.2019
Zelenka O.</t>
        </r>
      </text>
    </comment>
    <comment ref="H9" authorId="0">
      <text>
        <r>
          <rPr>
            <sz val="9"/>
            <color indexed="81"/>
            <rFont val="Tahoma"/>
            <family val="2"/>
            <charset val="238"/>
          </rPr>
          <t xml:space="preserve">JOB 1-2022
KAFKA S. 7-2021
SOKOL Z. 1-2022
</t>
        </r>
      </text>
    </comment>
    <comment ref="H10" authorId="0">
      <text>
        <r>
          <rPr>
            <sz val="9"/>
            <color indexed="81"/>
            <rFont val="Tahoma"/>
            <family val="2"/>
            <charset val="238"/>
          </rPr>
          <t>BRYCHTA 9-2020
CHVÁLAL 9-2020
CHVÁLAL st. 9-2020</t>
        </r>
      </text>
    </comment>
    <comment ref="J10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0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1" authorId="0">
      <text>
        <r>
          <rPr>
            <sz val="9"/>
            <color indexed="81"/>
            <rFont val="Tahoma"/>
            <family val="2"/>
            <charset val="238"/>
          </rPr>
          <t xml:space="preserve">BROM 6-2021
DVOŘÁK 6-2021
VONDROVÁ 6-2021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sz val="9"/>
            <color indexed="81"/>
            <rFont val="Tahoma"/>
            <family val="2"/>
            <charset val="238"/>
          </rPr>
          <t>LAVICKÝ 6-2020
Musil 5.6.2022 C
Vondrák P. 5.6.2022 C</t>
        </r>
      </text>
    </comment>
    <comment ref="H15" authorId="0">
      <text>
        <r>
          <rPr>
            <sz val="9"/>
            <color indexed="81"/>
            <rFont val="Tahoma"/>
            <family val="2"/>
            <charset val="238"/>
          </rPr>
          <t>VIDOUREK 6-2021
Konvalinka Petr 6-2021</t>
        </r>
      </text>
    </comment>
    <comment ref="H16" authorId="0">
      <text>
        <r>
          <rPr>
            <sz val="9"/>
            <color indexed="81"/>
            <rFont val="Tahoma"/>
            <family val="2"/>
            <charset val="238"/>
          </rPr>
          <t xml:space="preserve">Svoboda V. 6-2024
Jahn S. 6-2024
Živný F. 6-2024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238"/>
          </rPr>
          <t xml:space="preserve">NEVRKLA 12-2020
</t>
        </r>
      </text>
    </comment>
    <comment ref="K17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  <charset val="238"/>
          </rPr>
          <t>Langpaul 6-2024
Sáblík P. 6-2024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0" authorId="1">
      <text>
        <r>
          <rPr>
            <b/>
            <sz val="9"/>
            <color indexed="81"/>
            <rFont val="Tahoma"/>
            <family val="2"/>
            <charset val="238"/>
          </rPr>
          <t>vrácen: 3.10.2019  
500 Kč   Mazel 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238"/>
          </rPr>
          <t xml:space="preserve">SOVKA 6-2023
TŮMA 6-2023
</t>
        </r>
      </text>
    </comment>
    <comment ref="K2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2" authorId="0">
      <text>
        <r>
          <rPr>
            <sz val="9"/>
            <color indexed="81"/>
            <rFont val="Tahoma"/>
            <family val="2"/>
            <charset val="238"/>
          </rPr>
          <t xml:space="preserve">JÍRŮ L 9-2020
ZELENKOVÁ 9-2022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2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238"/>
          </rPr>
          <t>Hanzálek 6-2024</t>
        </r>
        <r>
          <rPr>
            <sz val="9"/>
            <color indexed="81"/>
            <rFont val="Tahoma"/>
            <family val="2"/>
            <charset val="238"/>
          </rPr>
          <t xml:space="preserve">
Smrčka 6-2024</t>
        </r>
      </text>
    </comment>
    <comment ref="J23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238"/>
          </rPr>
          <t>BABÍNEK 6-2023
Krčál R.  6-2024
Jelínek M. 6-2021</t>
        </r>
      </text>
    </comment>
    <comment ref="H26" authorId="1">
      <text>
        <r>
          <rPr>
            <b/>
            <sz val="9"/>
            <color indexed="81"/>
            <rFont val="Tahoma"/>
            <charset val="1"/>
          </rPr>
          <t>vráceno: po sdělení prodloužení licencí K u Doskočila, Hrstky st. A Syse….1000 Kč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6" authorId="1">
      <text>
        <r>
          <rPr>
            <b/>
            <sz val="9"/>
            <color indexed="81"/>
            <rFont val="Tahoma"/>
            <family val="2"/>
            <charset val="238"/>
          </rPr>
          <t>vráceno:   1000 Kč…..Doskočil, Hrstka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6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7" authorId="0">
      <text>
        <r>
          <rPr>
            <sz val="9"/>
            <color indexed="81"/>
            <rFont val="Tahoma"/>
            <family val="2"/>
            <charset val="238"/>
          </rPr>
          <t xml:space="preserve">KAREL 8-2021
RŮŽIČKA 8-2021
VOSYKA R. 8-2020
</t>
        </r>
      </text>
    </comment>
    <comment ref="H28" authorId="1">
      <text>
        <r>
          <rPr>
            <b/>
            <sz val="9"/>
            <color indexed="81"/>
            <rFont val="Tahoma"/>
            <family val="2"/>
            <charset val="238"/>
          </rPr>
          <t>vráceno: 3.10.2019 1000 Kč
Švec Jar., Švec R.,Vojtaj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28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9" authorId="0">
      <text>
        <r>
          <rPr>
            <sz val="9"/>
            <color indexed="81"/>
            <rFont val="Tahoma"/>
            <family val="2"/>
            <charset val="238"/>
          </rPr>
          <t>MALEC 6-2020
MAREK 6-2021
MINČEV 1-2021
VESELSKÁ Z. 6-2021
VESELSKÝ R. 6-2021
VESELSKÝ O. 3-2021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sz val="9"/>
            <color indexed="81"/>
            <rFont val="Tahoma"/>
            <family val="2"/>
            <charset val="238"/>
          </rPr>
          <t>TÁBORSKÝ 5-2022
UHLÍŘ 5-2022</t>
        </r>
      </text>
    </comment>
    <comment ref="J30" authorId="0">
      <text>
        <r>
          <rPr>
            <b/>
            <sz val="9"/>
            <color indexed="81"/>
            <rFont val="Tahoma"/>
            <family val="2"/>
            <charset val="238"/>
          </rPr>
          <t>Ani jeden hráč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1" authorId="0">
      <text>
        <r>
          <rPr>
            <sz val="9"/>
            <color indexed="81"/>
            <rFont val="Tahoma"/>
            <family val="2"/>
            <charset val="238"/>
          </rPr>
          <t xml:space="preserve">JEŘÁBEK V. 7-2021
KOZÁK P. 6-2021
KŘIVÁNEK V. 7-2021
PÁRAL J. 7-2021
MACHÁČ 9-2020
NEUMANN 9-2020
PEŠTÁL 9-2020
ŠALANDA 9-2020
</t>
        </r>
      </text>
    </comment>
    <comment ref="K31" authorId="0">
      <text>
        <r>
          <rPr>
            <b/>
            <sz val="9"/>
            <color indexed="81"/>
            <rFont val="Tahoma"/>
            <family val="2"/>
            <charset val="238"/>
          </rPr>
          <t>Závady v průběhu soutěže, ZPRÁVA z 1.4.2019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2" authorId="0">
      <text>
        <r>
          <rPr>
            <sz val="9"/>
            <color indexed="81"/>
            <rFont val="Tahoma"/>
            <family val="2"/>
            <charset val="238"/>
          </rPr>
          <t>Kampas  6-2024
Klíma Petr 6-2024
Buk Martin 6-2024
Šoukal S. 6-2024</t>
        </r>
      </text>
    </comment>
    <comment ref="J32" authorId="0">
      <text>
        <r>
          <rPr>
            <b/>
            <sz val="9"/>
            <color indexed="81"/>
            <rFont val="Tahoma"/>
            <family val="2"/>
            <charset val="238"/>
          </rPr>
          <t>Jen Maštera ze základu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32" authorId="1">
      <text>
        <r>
          <rPr>
            <b/>
            <sz val="9"/>
            <color indexed="81"/>
            <rFont val="Tahoma"/>
            <charset val="1"/>
          </rPr>
          <t xml:space="preserve">ještě mají 150 Kč navíc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33" authorId="0">
      <text>
        <r>
          <rPr>
            <sz val="9"/>
            <color indexed="81"/>
            <rFont val="Tahoma"/>
            <family val="2"/>
            <charset val="238"/>
          </rPr>
          <t xml:space="preserve">JONÁŠ R. 3-2020
</t>
        </r>
      </text>
    </comment>
  </commentList>
</comments>
</file>

<file path=xl/comments3.xml><?xml version="1.0" encoding="utf-8"?>
<comments xmlns="http://schemas.openxmlformats.org/spreadsheetml/2006/main">
  <authors>
    <author>Vachtfeidl</author>
  </authors>
  <commentList>
    <comment ref="H7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4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3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7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0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1" authorId="0">
      <text>
        <r>
          <rPr>
            <b/>
            <sz val="9"/>
            <color indexed="81"/>
            <rFont val="Tahoma"/>
            <family val="2"/>
            <charset val="238"/>
          </rPr>
          <t>zaplaceno 3200 Kč, vráceno 30.6.2017 1000 Kč-jen jedno družstvo v soutěži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Tahoma"/>
            <family val="2"/>
            <charset val="238"/>
          </rPr>
          <t>vráceno 9.10.2018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Vachtfeidl</author>
  </authors>
  <commentLis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 Bencová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6" authorId="0">
      <text>
        <r>
          <rPr>
            <b/>
            <sz val="9"/>
            <color indexed="81"/>
            <rFont val="Tahoma"/>
            <family val="2"/>
            <charset val="238"/>
          </rPr>
          <t>zaplacenio: 10 520 Kč- rozdíl 700 Kč na další evidenční poplatky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1muži / DIVIZE 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8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1" authorId="0">
      <text>
        <r>
          <rPr>
            <b/>
            <sz val="9"/>
            <color indexed="81"/>
            <rFont val="Tahoma"/>
            <family val="2"/>
            <charset val="238"/>
          </rPr>
          <t>neúčast Přádová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12" authorId="0">
      <text>
        <r>
          <rPr>
            <b/>
            <sz val="9"/>
            <color indexed="81"/>
            <rFont val="Tahoma"/>
            <family val="2"/>
            <charset val="238"/>
          </rPr>
          <t>3x rozhodčí do 25.10.2017/ Brychta, Kříž, Svoboda Z./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3" authorId="0">
      <text>
        <r>
          <rPr>
            <b/>
            <sz val="9"/>
            <color indexed="81"/>
            <rFont val="Tahoma"/>
            <family val="2"/>
            <charset val="238"/>
          </rPr>
          <t>neúčast jeden hráč základu DIVIZE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DODATEČNÉ VYLOUČENÍ ZE SOUTĚŽÍ 2016-2017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JIHLAVA C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Fenclová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Lavický …do 31.12.2017 trenér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16" authorId="0">
      <text>
        <r>
          <rPr>
            <b/>
            <sz val="9"/>
            <color indexed="81"/>
            <rFont val="Tahoma"/>
            <family val="2"/>
            <charset val="238"/>
          </rPr>
          <t>ZAPLACENO 5140 Kč</t>
        </r>
        <r>
          <rPr>
            <sz val="9"/>
            <color indexed="81"/>
            <rFont val="Tahoma"/>
            <family val="2"/>
            <charset val="238"/>
          </rPr>
          <t xml:space="preserve">
5140-4840=300 Kč, přestupní poplatek za hráče Fialu</t>
        </r>
      </text>
    </comment>
    <comment ref="H17" authorId="0">
      <text>
        <r>
          <rPr>
            <b/>
            <sz val="9"/>
            <color indexed="81"/>
            <rFont val="Tahoma"/>
            <family val="2"/>
            <charset val="238"/>
          </rPr>
          <t>Nevrkla do 30.10.2017 !!! + Malý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38"/>
          </rPr>
          <t>KP-jednotlivci - neúčast: FLESAROVÁ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2  muži z družstva  /DIVIZE/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2" authorId="0">
      <text>
        <r>
          <rPr>
            <b/>
            <sz val="9"/>
            <color indexed="81"/>
            <rFont val="Tahoma"/>
            <family val="2"/>
            <charset val="238"/>
          </rPr>
          <t>zaplaceno 10 800 Kč</t>
        </r>
        <r>
          <rPr>
            <sz val="9"/>
            <color indexed="81"/>
            <rFont val="Tahoma"/>
            <family val="2"/>
            <charset val="238"/>
          </rPr>
          <t xml:space="preserve">
vráceno 10.7.2017: 10800-8360=</t>
        </r>
        <r>
          <rPr>
            <b/>
            <sz val="9"/>
            <color indexed="81"/>
            <rFont val="Tahoma"/>
            <family val="2"/>
            <charset val="238"/>
          </rPr>
          <t>2440 Kč</t>
        </r>
      </text>
    </comment>
    <comment ref="J25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Červinková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2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zaplaceno: 4130 Kč
4130-3830= 300 Kč za přestup hráče Břízy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28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</text>
    </comment>
    <comment ref="J2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KP-jednotlivci - neúčast: Chybějící 1muži / DIVIZE /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N30" authorId="0">
      <text>
        <r>
          <rPr>
            <b/>
            <sz val="9"/>
            <color indexed="81"/>
            <rFont val="Tahoma"/>
            <family val="2"/>
            <charset val="238"/>
          </rPr>
          <t>zaplaceno 3200 Kč, vráceno 30.6.2017 1000 Kč-jen jedno družstvo v soutěži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3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neúčast Růžičková P.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35" authorId="0">
      <text>
        <r>
          <rPr>
            <b/>
            <sz val="9"/>
            <color indexed="81"/>
            <rFont val="Tahoma"/>
            <family val="2"/>
            <charset val="238"/>
          </rPr>
          <t>Třetí sezónu bez potřebného počtu rozhodčích.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<sst xmlns="http://schemas.openxmlformats.org/spreadsheetml/2006/main" count="493" uniqueCount="191">
  <si>
    <t>počet družstev:</t>
  </si>
  <si>
    <t>Základní startovnéxpočet družstev</t>
  </si>
  <si>
    <t>Základní startovné za družstvo</t>
  </si>
  <si>
    <t>1.</t>
  </si>
  <si>
    <t xml:space="preserve">Chotěboř </t>
  </si>
  <si>
    <t xml:space="preserve">Chmelná </t>
  </si>
  <si>
    <t xml:space="preserve">Telč </t>
  </si>
  <si>
    <t xml:space="preserve">Třebíč </t>
  </si>
  <si>
    <t xml:space="preserve">M.Budějovice </t>
  </si>
  <si>
    <t xml:space="preserve">Jihlava </t>
  </si>
  <si>
    <t xml:space="preserve">Pelhřimov </t>
  </si>
  <si>
    <t xml:space="preserve">Nížkov </t>
  </si>
  <si>
    <t xml:space="preserve">H.Brod </t>
  </si>
  <si>
    <t xml:space="preserve">Třešť </t>
  </si>
  <si>
    <t xml:space="preserve">Rouchovany </t>
  </si>
  <si>
    <t xml:space="preserve">V.Meziřičí </t>
  </si>
  <si>
    <t xml:space="preserve">Světlá </t>
  </si>
  <si>
    <t xml:space="preserve">Polná </t>
  </si>
  <si>
    <t xml:space="preserve">Humpolec </t>
  </si>
  <si>
    <t xml:space="preserve">Náměšť </t>
  </si>
  <si>
    <t xml:space="preserve">Polnička </t>
  </si>
  <si>
    <t>Oddíly:</t>
  </si>
  <si>
    <t>Jemnice</t>
  </si>
  <si>
    <t xml:space="preserve">TJ Žďár </t>
  </si>
  <si>
    <t>Poplatek za chybějící rozhodčí:</t>
  </si>
  <si>
    <t xml:space="preserve">Lhotky </t>
  </si>
  <si>
    <t>Poplatek za neúčast na KP:</t>
  </si>
  <si>
    <t>HB Ostrov</t>
  </si>
  <si>
    <t>Rokytnice</t>
  </si>
  <si>
    <t>Bystřice n/P.</t>
  </si>
  <si>
    <t>Hrotovice-Valeč</t>
  </si>
  <si>
    <t>Polesí</t>
  </si>
  <si>
    <t>Puklice</t>
  </si>
  <si>
    <t>Kamenice n/L.</t>
  </si>
  <si>
    <t>Výčapy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</si>
  <si>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</si>
  <si>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</si>
  <si>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</si>
  <si>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</si>
  <si>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</si>
  <si>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</si>
  <si>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</si>
  <si>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</si>
  <si>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</si>
  <si>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</si>
  <si>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</si>
  <si>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</si>
  <si>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</si>
  <si>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</si>
  <si>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</si>
  <si>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</si>
  <si>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</si>
  <si>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</si>
  <si>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</si>
  <si>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</si>
  <si>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</si>
  <si>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</si>
  <si>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</si>
  <si>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celkem: ( Kč )</t>
  </si>
  <si>
    <t>POPLATKY</t>
  </si>
  <si>
    <t>ZAPLACENO:</t>
  </si>
  <si>
    <t>Poplatek za chybějící trenéry:</t>
  </si>
  <si>
    <t>Poplatek za chybějící mládež:</t>
  </si>
  <si>
    <t>POPLATKY - CELKEM:</t>
  </si>
  <si>
    <t>STARTOVNÉ</t>
  </si>
  <si>
    <t>CELKEM:</t>
  </si>
  <si>
    <t>Pacov</t>
  </si>
  <si>
    <t>Nové Město</t>
  </si>
  <si>
    <t>31.</t>
  </si>
  <si>
    <t>15.</t>
  </si>
  <si>
    <t>16.</t>
  </si>
  <si>
    <t>17.</t>
  </si>
  <si>
    <t>18.</t>
  </si>
  <si>
    <t>Oddíly,které hrají krajské soutěže: výpočet startovného na 2017-2018</t>
  </si>
  <si>
    <t>Nové Dvory</t>
  </si>
  <si>
    <t>13.</t>
  </si>
  <si>
    <t>14.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</si>
  <si>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1.10.2017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</si>
  <si>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t>1.N</t>
  </si>
  <si>
    <t>2.N</t>
  </si>
  <si>
    <t>Lukov</t>
  </si>
  <si>
    <t>Brtnice</t>
  </si>
  <si>
    <t>( VČETNĚ 2 NÁHRADNÍCH DRUŽSTVECH )</t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</si>
  <si>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15.6.2017</t>
    </r>
  </si>
  <si>
    <t>OSTATNÍ POKUTY</t>
  </si>
  <si>
    <t xml:space="preserve"> navíc 1000 Kč za převod Telč B - HB Ostrov H.Brod B pro KP-III.třídy</t>
  </si>
  <si>
    <t>ČÍSLO ÚČTU ODDÍLU:</t>
  </si>
  <si>
    <t>162 126 1339/0800</t>
  </si>
  <si>
    <t>620 213 349/0800</t>
  </si>
  <si>
    <t>162 363 7379/0800</t>
  </si>
  <si>
    <t>43-411 381 0227/0100</t>
  </si>
  <si>
    <t>112 005 2379/0800</t>
  </si>
  <si>
    <t>19-462 502 0237/0100</t>
  </si>
  <si>
    <t>146 010 2010/3030</t>
  </si>
  <si>
    <t>172 090 4133/0800</t>
  </si>
  <si>
    <t>623 204 309/0800</t>
  </si>
  <si>
    <t>570 806 524/0600</t>
  </si>
  <si>
    <t>43-229 056 0207/0100</t>
  </si>
  <si>
    <t>257 763 329/0300</t>
  </si>
  <si>
    <t>315 867 143/0800</t>
  </si>
  <si>
    <t>191 546 072/0300</t>
  </si>
  <si>
    <t>643 859 193/0800</t>
  </si>
  <si>
    <t>167 526 290/0300</t>
  </si>
  <si>
    <t>670100-220 207 7064/6210</t>
  </si>
  <si>
    <t>162 215 4359/0800</t>
  </si>
  <si>
    <t>422 047 183/0800</t>
  </si>
  <si>
    <t>43-625 828 0297/0100</t>
  </si>
  <si>
    <t>152 394 0389/0800</t>
  </si>
  <si>
    <t>146 349 7329/0800</t>
  </si>
  <si>
    <t>162 213 3339/0800</t>
  </si>
  <si>
    <t>19-388 720 0217/0100</t>
  </si>
  <si>
    <t xml:space="preserve"> navíc 2000 Kč za převody HUMPOLEC-CHOTĚBOŘ I.tř.KP -II.tř. KP.</t>
  </si>
  <si>
    <t>vrátit částku 1000 Kč / jen jedno družstvo /…vráceno-30.6.2017</t>
  </si>
  <si>
    <t>Přibyslav Sokol</t>
  </si>
  <si>
    <t>1120681319/0800</t>
  </si>
  <si>
    <t>EVIDENČNÍ POPLATKY</t>
  </si>
  <si>
    <t>PLACENO POŠTOVNÍ POUKÁZKOU</t>
  </si>
  <si>
    <t>PLACENO V HOTOVOSTI</t>
  </si>
  <si>
    <t>placeno ČÁST</t>
  </si>
  <si>
    <t xml:space="preserve"> navíc 1000 Kč za převod HB Ostrov H.Brod - jiskra H.Brod pro DIVIZI</t>
  </si>
  <si>
    <t>1520333399/0800</t>
  </si>
  <si>
    <t>791003514/0600</t>
  </si>
  <si>
    <t>nový účet Slavoje Polná z.s.</t>
  </si>
  <si>
    <t>Oddíly,které hrají krajské soutěže: výpočet startovného na 2018 - 2019</t>
  </si>
  <si>
    <t>Rovečné</t>
  </si>
  <si>
    <t>Černovice</t>
  </si>
  <si>
    <t>32.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</si>
  <si>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1.10.2018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</si>
  <si>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20.6.2018</t>
    </r>
  </si>
  <si>
    <t>100687436/2250</t>
  </si>
  <si>
    <t xml:space="preserve">30015 - 621169319/0800 </t>
  </si>
  <si>
    <t>1523133309/0800</t>
  </si>
  <si>
    <t>1524475319 / 0800</t>
  </si>
  <si>
    <t>KAŠPÁREK</t>
  </si>
  <si>
    <t xml:space="preserve">dále </t>
  </si>
  <si>
    <t>dále 7710 Kč EP</t>
  </si>
  <si>
    <t>DÁLE 10320 Kč EP</t>
  </si>
  <si>
    <t>dále 1000 Kč za převod soutěží + EP 9600 Kč</t>
  </si>
  <si>
    <t>EP - 5700 Kč 14.6.2018</t>
  </si>
  <si>
    <t>EP - 6300 Kč 14.6.2018</t>
  </si>
  <si>
    <t>EP - 3900 Kč 15.6.2018</t>
  </si>
  <si>
    <t>107-9350520277 / 0100</t>
  </si>
  <si>
    <t>152 315 1339/0800</t>
  </si>
  <si>
    <t>7860 Kč - EP  přes ČP</t>
  </si>
  <si>
    <t xml:space="preserve"> EP 6930 Kč 20.6.2018</t>
  </si>
  <si>
    <t>12.6.2018 dále 1000 Kč za převod soutěže + 5100 Kč EP 20.6.2018</t>
  </si>
  <si>
    <t>DÁLE 12990 Kč EP</t>
  </si>
  <si>
    <t xml:space="preserve"> EP 6480 Kč 20.6.2018</t>
  </si>
  <si>
    <t>PLACENO SLOŽENKOU</t>
  </si>
  <si>
    <t>19130681 / 0100</t>
  </si>
  <si>
    <t xml:space="preserve"> EP 4800 Kč 22.6.2018</t>
  </si>
  <si>
    <t>EP - 7740 Kč 25.6.2018</t>
  </si>
  <si>
    <t xml:space="preserve"> EP 7800 Kč 26.6.2018</t>
  </si>
  <si>
    <t xml:space="preserve"> EP 4500 Kč 11.6.2018 + 600 Kč  přestup a EP za Křenka</t>
  </si>
  <si>
    <t>EP - 3120 Kč  28.6.2018</t>
  </si>
  <si>
    <t>12.6.2018 DOPLATEK 1000 Kč za ,,C" družstvo + 29.6.2018 - EP 15360 Kč(600 Kč na další 2 dodatečně dopsané hráče)</t>
  </si>
  <si>
    <t>EP - 11310 Kč 29.6.2018</t>
  </si>
  <si>
    <t>EP - 6150 Kč 29.6.2018</t>
  </si>
  <si>
    <t>DÁLE 4050 Kč EP dne 3.7.2018</t>
  </si>
  <si>
    <t>DÁLE 4860 Kč EP dne 4.7.2018</t>
  </si>
  <si>
    <t>DÁLE 4500 Kč EP + 4.7.2018-510 Kč doplatek EP</t>
  </si>
  <si>
    <t xml:space="preserve"> EP 10320 Kč 9.7.2018</t>
  </si>
  <si>
    <t>DÁLE 2100 Kč EP dne 10.7.2018</t>
  </si>
  <si>
    <t>EP - 4400 Kč 10.7.2018</t>
  </si>
  <si>
    <t xml:space="preserve"> EP 3300 Kč 12.7.2018</t>
  </si>
  <si>
    <t>EP - 3900 Kč 16.7.2018</t>
  </si>
  <si>
    <t xml:space="preserve"> EP 6360 Kč 20.7.2018</t>
  </si>
  <si>
    <t>DÁLE 2970 Kč EP + 300 Kč přestup M.Čermáka 20.7.2018</t>
  </si>
  <si>
    <t>DÁLE 1500 Kč EP dne 20.7.2018</t>
  </si>
  <si>
    <t>CEMPÍREK</t>
  </si>
  <si>
    <t>EP - 3150 Kč 20.6.2018 + 300 Kč za Horkého</t>
  </si>
  <si>
    <t xml:space="preserve"> EP 6900 Kč 27.7.2018</t>
  </si>
  <si>
    <t>Oddíly,které hrají krajské soutěže: výpočet startovného na 2019 - 2020</t>
  </si>
  <si>
    <r>
      <t>Oddíly zaplatí celkovou částku na účet KSST VYSOČINA ……..</t>
    </r>
    <r>
      <rPr>
        <b/>
        <sz val="12"/>
        <rFont val="Arial"/>
        <family val="2"/>
        <charset val="238"/>
      </rPr>
      <t xml:space="preserve">2301097749/2010   </t>
    </r>
    <r>
      <rPr>
        <b/>
        <u/>
        <sz val="11"/>
        <rFont val="Arial"/>
        <family val="2"/>
        <charset val="238"/>
      </rPr>
      <t>do 20.6.2019</t>
    </r>
  </si>
  <si>
    <r>
      <t xml:space="preserve">Pozn: Pokud do počátku soutěží, do </t>
    </r>
    <r>
      <rPr>
        <b/>
        <sz val="11"/>
        <rFont val="Arial"/>
        <family val="2"/>
        <charset val="238"/>
      </rPr>
      <t>1.10.2019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</si>
  <si>
    <t>Pelhřimov</t>
  </si>
  <si>
    <t>Kamenice u Ji</t>
  </si>
  <si>
    <t>107-933844020/0100</t>
  </si>
  <si>
    <t>ZAPLACENO STARTOVNÉ:</t>
  </si>
  <si>
    <t>ZAPLACENO EP:</t>
  </si>
  <si>
    <t>česká pošta</t>
  </si>
  <si>
    <t>24.6,2019</t>
  </si>
  <si>
    <t>přes ČESKOU POŠTU</t>
  </si>
  <si>
    <t>Oddíly,které hrají krajské soutěže: výpočet startovného na 2020 - 2021</t>
  </si>
  <si>
    <t>33.</t>
  </si>
  <si>
    <t>Přibyslav</t>
  </si>
  <si>
    <t>Horní Ves</t>
  </si>
  <si>
    <t>Třebenice</t>
  </si>
  <si>
    <t>Bystřice OREL</t>
  </si>
  <si>
    <t>za rozhodčí vráceno 5.5.2020</t>
  </si>
  <si>
    <r>
      <t xml:space="preserve">Pozn: Pokud do počátku soutěží, do </t>
    </r>
    <r>
      <rPr>
        <b/>
        <sz val="11"/>
        <rFont val="Arial"/>
        <family val="2"/>
        <charset val="238"/>
      </rPr>
      <t>1.10.2020</t>
    </r>
    <r>
      <rPr>
        <sz val="11"/>
        <rFont val="Arial"/>
        <family val="2"/>
        <charset val="238"/>
      </rPr>
      <t xml:space="preserve"> oddíly doplní potřebné počty  </t>
    </r>
    <r>
      <rPr>
        <b/>
        <sz val="11"/>
        <rFont val="Arial"/>
        <family val="2"/>
        <charset val="238"/>
      </rPr>
      <t>ROZHODČÍCH a TRENÉRŮ</t>
    </r>
    <r>
      <rPr>
        <sz val="11"/>
        <rFont val="Arial"/>
        <family val="2"/>
        <charset val="238"/>
      </rPr>
      <t xml:space="preserve">, </t>
    </r>
    <r>
      <rPr>
        <u/>
        <sz val="11"/>
        <rFont val="Arial"/>
        <family val="2"/>
        <charset val="238"/>
      </rPr>
      <t>bude jim pokuta vrácena !!!</t>
    </r>
  </si>
</sst>
</file>

<file path=xl/styles.xml><?xml version="1.0" encoding="utf-8"?>
<styleSheet xmlns="http://schemas.openxmlformats.org/spreadsheetml/2006/main">
  <numFmts count="2">
    <numFmt numFmtId="6" formatCode="#,##0\ &quot;Kč&quot;;[Red]\-#,##0\ &quot;Kč&quot;"/>
    <numFmt numFmtId="164" formatCode="_-* #,##0\ &quot;Kč&quot;_-;\-* #,##0\ &quot;Kč&quot;_-;_-* &quot;-&quot;??\ &quot;Kč&quot;_-;_-@_-"/>
  </numFmts>
  <fonts count="30">
    <font>
      <sz val="10"/>
      <name val="Arial"/>
      <charset val="238"/>
    </font>
    <font>
      <sz val="8"/>
      <name val="Arial"/>
      <family val="2"/>
      <charset val="238"/>
    </font>
    <font>
      <u/>
      <sz val="9"/>
      <name val="Arial"/>
      <family val="2"/>
      <charset val="238"/>
    </font>
    <font>
      <b/>
      <sz val="10"/>
      <name val="Arial"/>
      <family val="2"/>
      <charset val="238"/>
    </font>
    <font>
      <u/>
      <sz val="9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u/>
      <sz val="16"/>
      <name val="Arial"/>
      <family val="2"/>
      <charset val="238"/>
    </font>
    <font>
      <u/>
      <sz val="11"/>
      <name val="Arial"/>
      <family val="2"/>
      <charset val="238"/>
    </font>
    <font>
      <b/>
      <i/>
      <sz val="11"/>
      <color rgb="FFC0000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sz val="8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  <font>
      <b/>
      <sz val="12"/>
      <color rgb="FF333333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50">
    <xf numFmtId="0" fontId="0" fillId="0" borderId="0" xfId="0"/>
    <xf numFmtId="0" fontId="0" fillId="0" borderId="0" xfId="0" applyFill="1"/>
    <xf numFmtId="0" fontId="2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2" borderId="1" xfId="0" applyFont="1" applyFill="1" applyBorder="1"/>
    <xf numFmtId="0" fontId="9" fillId="4" borderId="2" xfId="0" applyFont="1" applyFill="1" applyBorder="1"/>
    <xf numFmtId="0" fontId="7" fillId="4" borderId="2" xfId="0" applyFont="1" applyFill="1" applyBorder="1"/>
    <xf numFmtId="0" fontId="8" fillId="0" borderId="5" xfId="0" applyFont="1" applyFill="1" applyBorder="1"/>
    <xf numFmtId="0" fontId="8" fillId="2" borderId="5" xfId="0" applyFont="1" applyFill="1" applyBorder="1"/>
    <xf numFmtId="0" fontId="9" fillId="5" borderId="6" xfId="0" applyFont="1" applyFill="1" applyBorder="1"/>
    <xf numFmtId="0" fontId="9" fillId="4" borderId="7" xfId="0" applyFont="1" applyFill="1" applyBorder="1"/>
    <xf numFmtId="0" fontId="10" fillId="6" borderId="1" xfId="0" applyFont="1" applyFill="1" applyBorder="1"/>
    <xf numFmtId="0" fontId="8" fillId="7" borderId="1" xfId="0" applyFont="1" applyFill="1" applyBorder="1"/>
    <xf numFmtId="0" fontId="7" fillId="0" borderId="0" xfId="0" applyFont="1" applyFill="1" applyBorder="1" applyAlignment="1">
      <alignment horizontal="center"/>
    </xf>
    <xf numFmtId="0" fontId="10" fillId="7" borderId="1" xfId="0" applyFont="1" applyFill="1" applyBorder="1"/>
    <xf numFmtId="0" fontId="9" fillId="8" borderId="9" xfId="0" applyFont="1" applyFill="1" applyBorder="1"/>
    <xf numFmtId="0" fontId="10" fillId="7" borderId="5" xfId="0" applyFont="1" applyFill="1" applyBorder="1"/>
    <xf numFmtId="0" fontId="13" fillId="0" borderId="10" xfId="0" applyFont="1" applyFill="1" applyBorder="1"/>
    <xf numFmtId="0" fontId="9" fillId="7" borderId="9" xfId="0" applyFont="1" applyFill="1" applyBorder="1"/>
    <xf numFmtId="0" fontId="9" fillId="7" borderId="11" xfId="0" applyFont="1" applyFill="1" applyBorder="1"/>
    <xf numFmtId="0" fontId="7" fillId="7" borderId="11" xfId="0" applyFont="1" applyFill="1" applyBorder="1"/>
    <xf numFmtId="0" fontId="9" fillId="10" borderId="10" xfId="0" applyFont="1" applyFill="1" applyBorder="1"/>
    <xf numFmtId="0" fontId="7" fillId="10" borderId="10" xfId="0" applyFont="1" applyFill="1" applyBorder="1"/>
    <xf numFmtId="0" fontId="0" fillId="0" borderId="1" xfId="0" applyBorder="1"/>
    <xf numFmtId="0" fontId="10" fillId="9" borderId="1" xfId="0" applyFont="1" applyFill="1" applyBorder="1"/>
    <xf numFmtId="0" fontId="0" fillId="10" borderId="0" xfId="0" applyFill="1" applyBorder="1"/>
    <xf numFmtId="0" fontId="15" fillId="0" borderId="0" xfId="0" applyFont="1" applyFill="1"/>
    <xf numFmtId="0" fontId="7" fillId="0" borderId="0" xfId="0" applyFont="1" applyFill="1" applyAlignment="1">
      <alignment horizontal="center"/>
    </xf>
    <xf numFmtId="0" fontId="16" fillId="0" borderId="0" xfId="0" applyFont="1" applyFill="1"/>
    <xf numFmtId="0" fontId="0" fillId="7" borderId="0" xfId="0" applyFill="1"/>
    <xf numFmtId="0" fontId="3" fillId="7" borderId="0" xfId="0" applyFont="1" applyFill="1"/>
    <xf numFmtId="0" fontId="7" fillId="7" borderId="0" xfId="0" applyFont="1" applyFill="1" applyBorder="1"/>
    <xf numFmtId="0" fontId="5" fillId="0" borderId="0" xfId="0" applyFont="1" applyFill="1"/>
    <xf numFmtId="0" fontId="5" fillId="12" borderId="12" xfId="0" applyFont="1" applyFill="1" applyBorder="1" applyAlignment="1">
      <alignment horizontal="center"/>
    </xf>
    <xf numFmtId="0" fontId="7" fillId="7" borderId="0" xfId="0" applyFont="1" applyFill="1"/>
    <xf numFmtId="0" fontId="0" fillId="10" borderId="1" xfId="0" applyFill="1" applyBorder="1"/>
    <xf numFmtId="0" fontId="9" fillId="5" borderId="1" xfId="0" applyFont="1" applyFill="1" applyBorder="1"/>
    <xf numFmtId="0" fontId="9" fillId="4" borderId="1" xfId="0" applyFont="1" applyFill="1" applyBorder="1"/>
    <xf numFmtId="0" fontId="9" fillId="7" borderId="1" xfId="0" applyFont="1" applyFill="1" applyBorder="1"/>
    <xf numFmtId="0" fontId="9" fillId="8" borderId="1" xfId="0" applyFont="1" applyFill="1" applyBorder="1"/>
    <xf numFmtId="0" fontId="9" fillId="10" borderId="1" xfId="0" applyFont="1" applyFill="1" applyBorder="1"/>
    <xf numFmtId="0" fontId="8" fillId="7" borderId="1" xfId="0" applyFont="1" applyFill="1" applyBorder="1" applyAlignment="1">
      <alignment horizontal="left"/>
    </xf>
    <xf numFmtId="0" fontId="8" fillId="4" borderId="1" xfId="0" applyFont="1" applyFill="1" applyBorder="1"/>
    <xf numFmtId="0" fontId="9" fillId="13" borderId="5" xfId="0" applyFont="1" applyFill="1" applyBorder="1"/>
    <xf numFmtId="0" fontId="9" fillId="13" borderId="1" xfId="0" applyFont="1" applyFill="1" applyBorder="1"/>
    <xf numFmtId="0" fontId="7" fillId="0" borderId="0" xfId="0" applyFont="1" applyFill="1"/>
    <xf numFmtId="0" fontId="8" fillId="15" borderId="1" xfId="0" applyFont="1" applyFill="1" applyBorder="1"/>
    <xf numFmtId="0" fontId="7" fillId="4" borderId="0" xfId="0" applyFont="1" applyFill="1" applyBorder="1"/>
    <xf numFmtId="0" fontId="9" fillId="16" borderId="6" xfId="0" applyFont="1" applyFill="1" applyBorder="1"/>
    <xf numFmtId="0" fontId="7" fillId="0" borderId="13" xfId="0" applyFont="1" applyFill="1" applyBorder="1" applyAlignment="1">
      <alignment textRotation="90"/>
    </xf>
    <xf numFmtId="14" fontId="14" fillId="4" borderId="14" xfId="0" applyNumberFormat="1" applyFont="1" applyFill="1" applyBorder="1"/>
    <xf numFmtId="14" fontId="14" fillId="15" borderId="14" xfId="0" applyNumberFormat="1" applyFont="1" applyFill="1" applyBorder="1"/>
    <xf numFmtId="0" fontId="20" fillId="4" borderId="0" xfId="0" applyFont="1" applyFill="1"/>
    <xf numFmtId="0" fontId="0" fillId="0" borderId="16" xfId="0" applyFill="1" applyBorder="1"/>
    <xf numFmtId="0" fontId="0" fillId="0" borderId="5" xfId="0" applyFill="1" applyBorder="1"/>
    <xf numFmtId="0" fontId="13" fillId="0" borderId="15" xfId="0" applyFont="1" applyFill="1" applyBorder="1"/>
    <xf numFmtId="14" fontId="7" fillId="4" borderId="14" xfId="0" applyNumberFormat="1" applyFont="1" applyFill="1" applyBorder="1"/>
    <xf numFmtId="0" fontId="21" fillId="0" borderId="0" xfId="0" applyFont="1" applyFill="1" applyAlignment="1">
      <alignment horizontal="left"/>
    </xf>
    <xf numFmtId="0" fontId="3" fillId="5" borderId="19" xfId="0" applyFont="1" applyFill="1" applyBorder="1"/>
    <xf numFmtId="0" fontId="18" fillId="0" borderId="16" xfId="0" applyFont="1" applyFill="1" applyBorder="1"/>
    <xf numFmtId="0" fontId="15" fillId="0" borderId="16" xfId="0" applyFont="1" applyFill="1" applyBorder="1"/>
    <xf numFmtId="0" fontId="8" fillId="2" borderId="16" xfId="0" applyFont="1" applyFill="1" applyBorder="1"/>
    <xf numFmtId="0" fontId="8" fillId="0" borderId="16" xfId="0" applyFont="1" applyFill="1" applyBorder="1"/>
    <xf numFmtId="0" fontId="0" fillId="10" borderId="16" xfId="0" applyFill="1" applyBorder="1"/>
    <xf numFmtId="0" fontId="8" fillId="14" borderId="16" xfId="0" applyFont="1" applyFill="1" applyBorder="1"/>
    <xf numFmtId="0" fontId="8" fillId="7" borderId="16" xfId="0" applyFont="1" applyFill="1" applyBorder="1"/>
    <xf numFmtId="0" fontId="8" fillId="5" borderId="16" xfId="0" applyFont="1" applyFill="1" applyBorder="1"/>
    <xf numFmtId="0" fontId="0" fillId="4" borderId="16" xfId="0" applyFill="1" applyBorder="1"/>
    <xf numFmtId="0" fontId="9" fillId="8" borderId="16" xfId="0" applyFont="1" applyFill="1" applyBorder="1"/>
    <xf numFmtId="0" fontId="13" fillId="0" borderId="20" xfId="0" applyFont="1" applyFill="1" applyBorder="1"/>
    <xf numFmtId="0" fontId="0" fillId="18" borderId="21" xfId="0" applyFill="1" applyBorder="1"/>
    <xf numFmtId="0" fontId="7" fillId="0" borderId="0" xfId="0" applyFont="1" applyFill="1" applyBorder="1"/>
    <xf numFmtId="14" fontId="14" fillId="4" borderId="23" xfId="0" applyNumberFormat="1" applyFont="1" applyFill="1" applyBorder="1"/>
    <xf numFmtId="0" fontId="4" fillId="0" borderId="24" xfId="0" applyFont="1" applyFill="1" applyBorder="1"/>
    <xf numFmtId="0" fontId="8" fillId="0" borderId="25" xfId="0" applyFont="1" applyFill="1" applyBorder="1"/>
    <xf numFmtId="0" fontId="8" fillId="0" borderId="25" xfId="0" applyFont="1" applyFill="1" applyBorder="1" applyAlignment="1">
      <alignment textRotation="90" wrapText="1"/>
    </xf>
    <xf numFmtId="0" fontId="8" fillId="2" borderId="25" xfId="0" applyFont="1" applyFill="1" applyBorder="1" applyAlignment="1">
      <alignment textRotation="90" wrapText="1"/>
    </xf>
    <xf numFmtId="0" fontId="0" fillId="10" borderId="26" xfId="0" applyFill="1" applyBorder="1"/>
    <xf numFmtId="0" fontId="7" fillId="11" borderId="25" xfId="0" applyFont="1" applyFill="1" applyBorder="1" applyAlignment="1">
      <alignment textRotation="90" wrapText="1"/>
    </xf>
    <xf numFmtId="0" fontId="7" fillId="3" borderId="25" xfId="0" applyFont="1" applyFill="1" applyBorder="1" applyAlignment="1">
      <alignment textRotation="90" wrapText="1"/>
    </xf>
    <xf numFmtId="0" fontId="7" fillId="5" borderId="25" xfId="0" applyFont="1" applyFill="1" applyBorder="1" applyAlignment="1">
      <alignment textRotation="90" wrapText="1"/>
    </xf>
    <xf numFmtId="0" fontId="7" fillId="4" borderId="25" xfId="0" applyFont="1" applyFill="1" applyBorder="1" applyAlignment="1">
      <alignment textRotation="90" wrapText="1"/>
    </xf>
    <xf numFmtId="0" fontId="7" fillId="7" borderId="27" xfId="0" applyFont="1" applyFill="1" applyBorder="1" applyAlignment="1">
      <alignment textRotation="90" wrapText="1"/>
    </xf>
    <xf numFmtId="0" fontId="7" fillId="8" borderId="27" xfId="0" applyFont="1" applyFill="1" applyBorder="1" applyAlignment="1">
      <alignment textRotation="90" wrapText="1"/>
    </xf>
    <xf numFmtId="0" fontId="7" fillId="10" borderId="27" xfId="0" applyFont="1" applyFill="1" applyBorder="1" applyAlignment="1">
      <alignment textRotation="90" wrapText="1"/>
    </xf>
    <xf numFmtId="0" fontId="7" fillId="0" borderId="27" xfId="0" applyFont="1" applyFill="1" applyBorder="1" applyAlignment="1">
      <alignment textRotation="90" wrapText="1"/>
    </xf>
    <xf numFmtId="0" fontId="7" fillId="0" borderId="27" xfId="0" applyFont="1" applyFill="1" applyBorder="1" applyAlignment="1">
      <alignment textRotation="90"/>
    </xf>
    <xf numFmtId="0" fontId="7" fillId="0" borderId="25" xfId="0" applyFont="1" applyFill="1" applyBorder="1" applyAlignment="1">
      <alignment textRotation="90"/>
    </xf>
    <xf numFmtId="0" fontId="7" fillId="0" borderId="22" xfId="0" applyFont="1" applyFill="1" applyBorder="1" applyAlignment="1">
      <alignment textRotation="90"/>
    </xf>
    <xf numFmtId="0" fontId="0" fillId="7" borderId="0" xfId="0" applyFill="1" applyBorder="1"/>
    <xf numFmtId="0" fontId="0" fillId="19" borderId="28" xfId="0" applyFill="1" applyBorder="1"/>
    <xf numFmtId="0" fontId="0" fillId="19" borderId="4" xfId="0" applyFill="1" applyBorder="1"/>
    <xf numFmtId="0" fontId="3" fillId="19" borderId="4" xfId="0" applyFont="1" applyFill="1" applyBorder="1"/>
    <xf numFmtId="164" fontId="23" fillId="7" borderId="1" xfId="0" applyNumberFormat="1" applyFont="1" applyFill="1" applyBorder="1"/>
    <xf numFmtId="164" fontId="13" fillId="7" borderId="4" xfId="0" applyNumberFormat="1" applyFont="1" applyFill="1" applyBorder="1"/>
    <xf numFmtId="0" fontId="8" fillId="15" borderId="5" xfId="0" applyFont="1" applyFill="1" applyBorder="1"/>
    <xf numFmtId="0" fontId="0" fillId="10" borderId="5" xfId="0" applyFill="1" applyBorder="1"/>
    <xf numFmtId="0" fontId="9" fillId="5" borderId="5" xfId="0" applyFont="1" applyFill="1" applyBorder="1"/>
    <xf numFmtId="0" fontId="9" fillId="4" borderId="5" xfId="0" applyFont="1" applyFill="1" applyBorder="1"/>
    <xf numFmtId="0" fontId="9" fillId="7" borderId="5" xfId="0" applyFont="1" applyFill="1" applyBorder="1"/>
    <xf numFmtId="0" fontId="9" fillId="8" borderId="5" xfId="0" applyFont="1" applyFill="1" applyBorder="1"/>
    <xf numFmtId="0" fontId="9" fillId="10" borderId="5" xfId="0" applyFont="1" applyFill="1" applyBorder="1"/>
    <xf numFmtId="0" fontId="13" fillId="0" borderId="6" xfId="0" applyFont="1" applyFill="1" applyBorder="1"/>
    <xf numFmtId="0" fontId="8" fillId="0" borderId="15" xfId="0" applyFont="1" applyFill="1" applyBorder="1"/>
    <xf numFmtId="0" fontId="0" fillId="10" borderId="10" xfId="0" applyFill="1" applyBorder="1"/>
    <xf numFmtId="0" fontId="9" fillId="13" borderId="15" xfId="0" applyFont="1" applyFill="1" applyBorder="1"/>
    <xf numFmtId="0" fontId="3" fillId="5" borderId="12" xfId="0" applyFont="1" applyFill="1" applyBorder="1"/>
    <xf numFmtId="0" fontId="18" fillId="0" borderId="5" xfId="0" applyFont="1" applyFill="1" applyBorder="1"/>
    <xf numFmtId="0" fontId="15" fillId="0" borderId="5" xfId="0" applyFont="1" applyFill="1" applyBorder="1"/>
    <xf numFmtId="0" fontId="8" fillId="14" borderId="5" xfId="0" applyFont="1" applyFill="1" applyBorder="1"/>
    <xf numFmtId="0" fontId="8" fillId="7" borderId="5" xfId="0" applyFont="1" applyFill="1" applyBorder="1"/>
    <xf numFmtId="0" fontId="8" fillId="5" borderId="5" xfId="0" applyFont="1" applyFill="1" applyBorder="1"/>
    <xf numFmtId="0" fontId="0" fillId="4" borderId="5" xfId="0" applyFill="1" applyBorder="1"/>
    <xf numFmtId="0" fontId="0" fillId="18" borderId="23" xfId="0" applyFill="1" applyBorder="1"/>
    <xf numFmtId="0" fontId="10" fillId="7" borderId="0" xfId="0" applyFont="1" applyFill="1" applyBorder="1"/>
    <xf numFmtId="0" fontId="9" fillId="7" borderId="0" xfId="0" applyFont="1" applyFill="1" applyBorder="1"/>
    <xf numFmtId="0" fontId="5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8" fillId="7" borderId="0" xfId="0" applyFont="1" applyFill="1" applyBorder="1"/>
    <xf numFmtId="0" fontId="13" fillId="7" borderId="0" xfId="0" applyFont="1" applyFill="1" applyBorder="1"/>
    <xf numFmtId="14" fontId="14" fillId="7" borderId="0" xfId="0" applyNumberFormat="1" applyFont="1" applyFill="1" applyBorder="1"/>
    <xf numFmtId="0" fontId="5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left"/>
    </xf>
    <xf numFmtId="0" fontId="8" fillId="7" borderId="10" xfId="0" applyFont="1" applyFill="1" applyBorder="1"/>
    <xf numFmtId="0" fontId="0" fillId="7" borderId="10" xfId="0" applyFill="1" applyBorder="1"/>
    <xf numFmtId="0" fontId="9" fillId="7" borderId="10" xfId="0" applyFont="1" applyFill="1" applyBorder="1"/>
    <xf numFmtId="0" fontId="10" fillId="7" borderId="10" xfId="0" applyFont="1" applyFill="1" applyBorder="1"/>
    <xf numFmtId="0" fontId="13" fillId="7" borderId="10" xfId="0" applyFont="1" applyFill="1" applyBorder="1"/>
    <xf numFmtId="14" fontId="14" fillId="7" borderId="10" xfId="0" applyNumberFormat="1" applyFont="1" applyFill="1" applyBorder="1"/>
    <xf numFmtId="0" fontId="7" fillId="7" borderId="10" xfId="0" applyFont="1" applyFill="1" applyBorder="1"/>
    <xf numFmtId="0" fontId="8" fillId="7" borderId="5" xfId="0" applyFont="1" applyFill="1" applyBorder="1" applyAlignment="1">
      <alignment horizontal="left"/>
    </xf>
    <xf numFmtId="0" fontId="9" fillId="16" borderId="1" xfId="0" applyFont="1" applyFill="1" applyBorder="1"/>
    <xf numFmtId="0" fontId="7" fillId="0" borderId="26" xfId="0" applyFont="1" applyFill="1" applyBorder="1" applyAlignment="1">
      <alignment textRotation="90"/>
    </xf>
    <xf numFmtId="0" fontId="0" fillId="18" borderId="10" xfId="0" applyFill="1" applyBorder="1"/>
    <xf numFmtId="0" fontId="0" fillId="18" borderId="31" xfId="0" applyFill="1" applyBorder="1"/>
    <xf numFmtId="0" fontId="0" fillId="19" borderId="8" xfId="0" applyFill="1" applyBorder="1"/>
    <xf numFmtId="0" fontId="7" fillId="0" borderId="10" xfId="0" applyFont="1" applyFill="1" applyBorder="1"/>
    <xf numFmtId="0" fontId="7" fillId="0" borderId="30" xfId="0" applyFont="1" applyFill="1" applyBorder="1"/>
    <xf numFmtId="0" fontId="22" fillId="17" borderId="30" xfId="0" applyFont="1" applyFill="1" applyBorder="1"/>
    <xf numFmtId="0" fontId="7" fillId="7" borderId="30" xfId="0" applyFont="1" applyFill="1" applyBorder="1"/>
    <xf numFmtId="14" fontId="7" fillId="7" borderId="30" xfId="0" applyNumberFormat="1" applyFont="1" applyFill="1" applyBorder="1"/>
    <xf numFmtId="0" fontId="7" fillId="0" borderId="32" xfId="0" applyFont="1" applyFill="1" applyBorder="1"/>
    <xf numFmtId="14" fontId="14" fillId="10" borderId="33" xfId="0" applyNumberFormat="1" applyFont="1" applyFill="1" applyBorder="1"/>
    <xf numFmtId="14" fontId="14" fillId="10" borderId="2" xfId="0" applyNumberFormat="1" applyFont="1" applyFill="1" applyBorder="1"/>
    <xf numFmtId="14" fontId="14" fillId="10" borderId="34" xfId="0" applyNumberFormat="1" applyFont="1" applyFill="1" applyBorder="1"/>
    <xf numFmtId="14" fontId="7" fillId="10" borderId="2" xfId="0" applyNumberFormat="1" applyFont="1" applyFill="1" applyBorder="1"/>
    <xf numFmtId="14" fontId="14" fillId="10" borderId="7" xfId="0" applyNumberFormat="1" applyFont="1" applyFill="1" applyBorder="1"/>
    <xf numFmtId="14" fontId="14" fillId="10" borderId="3" xfId="0" applyNumberFormat="1" applyFont="1" applyFill="1" applyBorder="1"/>
    <xf numFmtId="0" fontId="7" fillId="19" borderId="35" xfId="0" applyFont="1" applyFill="1" applyBorder="1"/>
    <xf numFmtId="0" fontId="0" fillId="10" borderId="33" xfId="0" applyFill="1" applyBorder="1"/>
    <xf numFmtId="0" fontId="0" fillId="10" borderId="36" xfId="0" applyFill="1" applyBorder="1"/>
    <xf numFmtId="0" fontId="0" fillId="10" borderId="3" xfId="0" applyFill="1" applyBorder="1"/>
    <xf numFmtId="164" fontId="13" fillId="9" borderId="1" xfId="0" applyNumberFormat="1" applyFont="1" applyFill="1" applyBorder="1"/>
    <xf numFmtId="164" fontId="13" fillId="9" borderId="5" xfId="0" applyNumberFormat="1" applyFont="1" applyFill="1" applyBorder="1"/>
    <xf numFmtId="164" fontId="13" fillId="7" borderId="0" xfId="0" applyNumberFormat="1" applyFont="1" applyFill="1" applyBorder="1"/>
    <xf numFmtId="164" fontId="13" fillId="7" borderId="10" xfId="0" applyNumberFormat="1" applyFont="1" applyFill="1" applyBorder="1"/>
    <xf numFmtId="164" fontId="23" fillId="7" borderId="5" xfId="0" applyNumberFormat="1" applyFont="1" applyFill="1" applyBorder="1"/>
    <xf numFmtId="0" fontId="3" fillId="9" borderId="17" xfId="0" applyFont="1" applyFill="1" applyBorder="1"/>
    <xf numFmtId="0" fontId="5" fillId="9" borderId="17" xfId="0" applyFont="1" applyFill="1" applyBorder="1"/>
    <xf numFmtId="14" fontId="3" fillId="20" borderId="17" xfId="0" applyNumberFormat="1" applyFont="1" applyFill="1" applyBorder="1"/>
    <xf numFmtId="0" fontId="3" fillId="9" borderId="29" xfId="0" applyFont="1" applyFill="1" applyBorder="1"/>
    <xf numFmtId="0" fontId="3" fillId="7" borderId="0" xfId="0" applyFont="1" applyFill="1" applyBorder="1"/>
    <xf numFmtId="0" fontId="3" fillId="7" borderId="10" xfId="0" applyFont="1" applyFill="1" applyBorder="1"/>
    <xf numFmtId="0" fontId="5" fillId="20" borderId="29" xfId="0" applyFont="1" applyFill="1" applyBorder="1"/>
    <xf numFmtId="0" fontId="5" fillId="20" borderId="17" xfId="0" applyFont="1" applyFill="1" applyBorder="1"/>
    <xf numFmtId="0" fontId="3" fillId="20" borderId="18" xfId="0" applyFont="1" applyFill="1" applyBorder="1"/>
    <xf numFmtId="14" fontId="3" fillId="20" borderId="29" xfId="0" applyNumberFormat="1" applyFont="1" applyFill="1" applyBorder="1"/>
    <xf numFmtId="164" fontId="24" fillId="15" borderId="1" xfId="0" applyNumberFormat="1" applyFont="1" applyFill="1" applyBorder="1" applyAlignment="1">
      <alignment horizontal="left" indent="2"/>
    </xf>
    <xf numFmtId="164" fontId="7" fillId="7" borderId="0" xfId="0" applyNumberFormat="1" applyFont="1" applyFill="1"/>
    <xf numFmtId="164" fontId="13" fillId="21" borderId="1" xfId="0" applyNumberFormat="1" applyFont="1" applyFill="1" applyBorder="1"/>
    <xf numFmtId="164" fontId="13" fillId="21" borderId="5" xfId="0" applyNumberFormat="1" applyFont="1" applyFill="1" applyBorder="1"/>
    <xf numFmtId="0" fontId="7" fillId="0" borderId="0" xfId="0" applyFont="1" applyFill="1" applyBorder="1" applyAlignment="1">
      <alignment horizontal="center"/>
    </xf>
    <xf numFmtId="0" fontId="24" fillId="4" borderId="0" xfId="0" applyFont="1" applyFill="1"/>
    <xf numFmtId="0" fontId="5" fillId="4" borderId="0" xfId="0" applyFont="1" applyFill="1"/>
    <xf numFmtId="0" fontId="0" fillId="4" borderId="0" xfId="0" applyFill="1"/>
    <xf numFmtId="0" fontId="13" fillId="0" borderId="1" xfId="0" applyFont="1" applyFill="1" applyBorder="1"/>
    <xf numFmtId="0" fontId="0" fillId="19" borderId="1" xfId="0" applyFill="1" applyBorder="1"/>
    <xf numFmtId="0" fontId="8" fillId="19" borderId="1" xfId="0" applyFont="1" applyFill="1" applyBorder="1"/>
    <xf numFmtId="0" fontId="8" fillId="19" borderId="5" xfId="0" applyFont="1" applyFill="1" applyBorder="1"/>
    <xf numFmtId="0" fontId="0" fillId="19" borderId="5" xfId="0" applyFill="1" applyBorder="1"/>
    <xf numFmtId="0" fontId="8" fillId="5" borderId="6" xfId="0" applyFont="1" applyFill="1" applyBorder="1"/>
    <xf numFmtId="0" fontId="0" fillId="4" borderId="7" xfId="0" applyFill="1" applyBorder="1"/>
    <xf numFmtId="0" fontId="0" fillId="4" borderId="2" xfId="0" applyFill="1" applyBorder="1"/>
    <xf numFmtId="0" fontId="0" fillId="0" borderId="9" xfId="0" applyFill="1" applyBorder="1"/>
    <xf numFmtId="0" fontId="0" fillId="0" borderId="11" xfId="0" applyFill="1" applyBorder="1"/>
    <xf numFmtId="0" fontId="7" fillId="0" borderId="1" xfId="0" applyFont="1" applyFill="1" applyBorder="1"/>
    <xf numFmtId="0" fontId="8" fillId="22" borderId="5" xfId="0" applyFont="1" applyFill="1" applyBorder="1"/>
    <xf numFmtId="0" fontId="15" fillId="22" borderId="5" xfId="0" applyFont="1" applyFill="1" applyBorder="1"/>
    <xf numFmtId="0" fontId="8" fillId="22" borderId="1" xfId="0" applyFont="1" applyFill="1" applyBorder="1"/>
    <xf numFmtId="0" fontId="15" fillId="22" borderId="1" xfId="0" applyFont="1" applyFill="1" applyBorder="1"/>
    <xf numFmtId="14" fontId="14" fillId="7" borderId="14" xfId="0" applyNumberFormat="1" applyFont="1" applyFill="1" applyBorder="1"/>
    <xf numFmtId="0" fontId="0" fillId="7" borderId="23" xfId="0" applyFill="1" applyBorder="1"/>
    <xf numFmtId="0" fontId="0" fillId="7" borderId="14" xfId="0" applyFill="1" applyBorder="1"/>
    <xf numFmtId="14" fontId="7" fillId="7" borderId="14" xfId="0" applyNumberFormat="1" applyFont="1" applyFill="1" applyBorder="1"/>
    <xf numFmtId="14" fontId="14" fillId="7" borderId="1" xfId="0" applyNumberFormat="1" applyFont="1" applyFill="1" applyBorder="1"/>
    <xf numFmtId="0" fontId="5" fillId="7" borderId="0" xfId="0" applyFont="1" applyFill="1"/>
    <xf numFmtId="0" fontId="9" fillId="5" borderId="15" xfId="0" applyFont="1" applyFill="1" applyBorder="1"/>
    <xf numFmtId="0" fontId="9" fillId="16" borderId="15" xfId="0" applyFont="1" applyFill="1" applyBorder="1"/>
    <xf numFmtId="0" fontId="0" fillId="0" borderId="37" xfId="0" applyFill="1" applyBorder="1"/>
    <xf numFmtId="0" fontId="9" fillId="7" borderId="32" xfId="0" applyFont="1" applyFill="1" applyBorder="1"/>
    <xf numFmtId="0" fontId="0" fillId="4" borderId="33" xfId="0" applyFill="1" applyBorder="1"/>
    <xf numFmtId="0" fontId="10" fillId="23" borderId="6" xfId="0" applyFont="1" applyFill="1" applyBorder="1"/>
    <xf numFmtId="0" fontId="8" fillId="13" borderId="5" xfId="0" applyFont="1" applyFill="1" applyBorder="1"/>
    <xf numFmtId="0" fontId="8" fillId="13" borderId="1" xfId="0" applyFont="1" applyFill="1" applyBorder="1"/>
    <xf numFmtId="0" fontId="5" fillId="7" borderId="12" xfId="0" applyFont="1" applyFill="1" applyBorder="1" applyAlignment="1">
      <alignment horizontal="center"/>
    </xf>
    <xf numFmtId="0" fontId="0" fillId="0" borderId="1" xfId="0" applyFill="1" applyBorder="1"/>
    <xf numFmtId="14" fontId="3" fillId="4" borderId="17" xfId="0" applyNumberFormat="1" applyFont="1" applyFill="1" applyBorder="1"/>
    <xf numFmtId="14" fontId="14" fillId="4" borderId="17" xfId="0" applyNumberFormat="1" applyFont="1" applyFill="1" applyBorder="1"/>
    <xf numFmtId="0" fontId="3" fillId="4" borderId="0" xfId="0" applyFont="1" applyFill="1"/>
    <xf numFmtId="0" fontId="5" fillId="10" borderId="12" xfId="0" applyFont="1" applyFill="1" applyBorder="1" applyAlignment="1">
      <alignment horizontal="center"/>
    </xf>
    <xf numFmtId="0" fontId="27" fillId="0" borderId="1" xfId="0" applyFont="1" applyBorder="1"/>
    <xf numFmtId="14" fontId="3" fillId="4" borderId="1" xfId="0" applyNumberFormat="1" applyFont="1" applyFill="1" applyBorder="1"/>
    <xf numFmtId="0" fontId="5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13" fillId="7" borderId="1" xfId="0" applyFont="1" applyFill="1" applyBorder="1"/>
    <xf numFmtId="0" fontId="0" fillId="7" borderId="1" xfId="0" applyFill="1" applyBorder="1"/>
    <xf numFmtId="0" fontId="5" fillId="12" borderId="38" xfId="0" applyFont="1" applyFill="1" applyBorder="1" applyAlignment="1">
      <alignment horizontal="center"/>
    </xf>
    <xf numFmtId="0" fontId="8" fillId="7" borderId="39" xfId="0" applyFont="1" applyFill="1" applyBorder="1" applyAlignment="1">
      <alignment horizontal="left"/>
    </xf>
    <xf numFmtId="0" fontId="8" fillId="7" borderId="39" xfId="0" applyFont="1" applyFill="1" applyBorder="1"/>
    <xf numFmtId="0" fontId="8" fillId="2" borderId="39" xfId="0" applyFont="1" applyFill="1" applyBorder="1"/>
    <xf numFmtId="0" fontId="8" fillId="0" borderId="39" xfId="0" applyFont="1" applyFill="1" applyBorder="1"/>
    <xf numFmtId="0" fontId="0" fillId="10" borderId="39" xfId="0" applyFill="1" applyBorder="1"/>
    <xf numFmtId="0" fontId="8" fillId="13" borderId="39" xfId="0" applyFont="1" applyFill="1" applyBorder="1"/>
    <xf numFmtId="0" fontId="10" fillId="6" borderId="39" xfId="0" applyFont="1" applyFill="1" applyBorder="1"/>
    <xf numFmtId="0" fontId="9" fillId="5" borderId="40" xfId="0" applyFont="1" applyFill="1" applyBorder="1"/>
    <xf numFmtId="0" fontId="9" fillId="4" borderId="41" xfId="0" applyFont="1" applyFill="1" applyBorder="1"/>
    <xf numFmtId="0" fontId="9" fillId="7" borderId="42" xfId="0" applyFont="1" applyFill="1" applyBorder="1"/>
    <xf numFmtId="0" fontId="9" fillId="8" borderId="39" xfId="0" applyFont="1" applyFill="1" applyBorder="1"/>
    <xf numFmtId="0" fontId="9" fillId="10" borderId="39" xfId="0" applyFont="1" applyFill="1" applyBorder="1"/>
    <xf numFmtId="0" fontId="13" fillId="0" borderId="39" xfId="0" applyFont="1" applyFill="1" applyBorder="1"/>
    <xf numFmtId="14" fontId="14" fillId="7" borderId="39" xfId="0" applyNumberFormat="1" applyFont="1" applyFill="1" applyBorder="1"/>
    <xf numFmtId="14" fontId="14" fillId="10" borderId="14" xfId="0" applyNumberFormat="1" applyFont="1" applyFill="1" applyBorder="1"/>
    <xf numFmtId="0" fontId="0" fillId="10" borderId="14" xfId="0" applyFill="1" applyBorder="1"/>
    <xf numFmtId="14" fontId="14" fillId="10" borderId="43" xfId="0" applyNumberFormat="1" applyFont="1" applyFill="1" applyBorder="1"/>
    <xf numFmtId="14" fontId="7" fillId="10" borderId="14" xfId="0" applyNumberFormat="1" applyFont="1" applyFill="1" applyBorder="1"/>
    <xf numFmtId="0" fontId="0" fillId="10" borderId="23" xfId="0" applyFill="1" applyBorder="1"/>
    <xf numFmtId="14" fontId="14" fillId="10" borderId="44" xfId="0" applyNumberFormat="1" applyFont="1" applyFill="1" applyBorder="1"/>
    <xf numFmtId="14" fontId="14" fillId="10" borderId="15" xfId="0" applyNumberFormat="1" applyFont="1" applyFill="1" applyBorder="1"/>
    <xf numFmtId="14" fontId="14" fillId="10" borderId="40" xfId="0" applyNumberFormat="1" applyFont="1" applyFill="1" applyBorder="1"/>
    <xf numFmtId="14" fontId="14" fillId="7" borderId="15" xfId="0" applyNumberFormat="1" applyFont="1" applyFill="1" applyBorder="1"/>
    <xf numFmtId="164" fontId="13" fillId="7" borderId="32" xfId="0" applyNumberFormat="1" applyFont="1" applyFill="1" applyBorder="1"/>
    <xf numFmtId="164" fontId="23" fillId="7" borderId="32" xfId="0" applyNumberFormat="1" applyFont="1" applyFill="1" applyBorder="1"/>
    <xf numFmtId="164" fontId="13" fillId="7" borderId="37" xfId="0" applyNumberFormat="1" applyFont="1" applyFill="1" applyBorder="1"/>
    <xf numFmtId="164" fontId="13" fillId="7" borderId="42" xfId="0" applyNumberFormat="1" applyFont="1" applyFill="1" applyBorder="1"/>
    <xf numFmtId="164" fontId="14" fillId="7" borderId="32" xfId="0" applyNumberFormat="1" applyFont="1" applyFill="1" applyBorder="1"/>
    <xf numFmtId="0" fontId="26" fillId="0" borderId="1" xfId="0" applyFont="1" applyBorder="1"/>
    <xf numFmtId="0" fontId="22" fillId="17" borderId="1" xfId="0" applyFont="1" applyFill="1" applyBorder="1"/>
    <xf numFmtId="0" fontId="7" fillId="0" borderId="1" xfId="0" applyFont="1" applyBorder="1"/>
    <xf numFmtId="0" fontId="25" fillId="0" borderId="1" xfId="0" applyFont="1" applyBorder="1"/>
    <xf numFmtId="14" fontId="7" fillId="7" borderId="1" xfId="0" applyNumberFormat="1" applyFont="1" applyFill="1" applyBorder="1"/>
    <xf numFmtId="0" fontId="14" fillId="4" borderId="0" xfId="0" applyFont="1" applyFill="1"/>
    <xf numFmtId="0" fontId="15" fillId="4" borderId="0" xfId="0" applyFont="1" applyFill="1"/>
    <xf numFmtId="14" fontId="3" fillId="4" borderId="29" xfId="0" applyNumberFormat="1" applyFont="1" applyFill="1" applyBorder="1"/>
    <xf numFmtId="14" fontId="3" fillId="4" borderId="39" xfId="0" applyNumberFormat="1" applyFont="1" applyFill="1" applyBorder="1"/>
    <xf numFmtId="0" fontId="27" fillId="0" borderId="0" xfId="0" applyFont="1"/>
    <xf numFmtId="0" fontId="0" fillId="4" borderId="22" xfId="0" applyFill="1" applyBorder="1"/>
    <xf numFmtId="14" fontId="3" fillId="4" borderId="5" xfId="0" applyNumberFormat="1" applyFont="1" applyFill="1" applyBorder="1"/>
    <xf numFmtId="164" fontId="14" fillId="7" borderId="37" xfId="0" applyNumberFormat="1" applyFont="1" applyFill="1" applyBorder="1"/>
    <xf numFmtId="0" fontId="3" fillId="9" borderId="0" xfId="0" applyFont="1" applyFill="1"/>
    <xf numFmtId="0" fontId="0" fillId="9" borderId="0" xfId="0" applyFill="1"/>
    <xf numFmtId="0" fontId="7" fillId="0" borderId="0" xfId="0" applyFont="1" applyFill="1" applyBorder="1" applyAlignment="1">
      <alignment horizontal="center"/>
    </xf>
    <xf numFmtId="0" fontId="0" fillId="7" borderId="22" xfId="0" applyFill="1" applyBorder="1"/>
    <xf numFmtId="14" fontId="3" fillId="7" borderId="17" xfId="0" applyNumberFormat="1" applyFont="1" applyFill="1" applyBorder="1"/>
    <xf numFmtId="14" fontId="14" fillId="7" borderId="17" xfId="0" applyNumberFormat="1" applyFont="1" applyFill="1" applyBorder="1"/>
    <xf numFmtId="0" fontId="14" fillId="7" borderId="0" xfId="0" applyFont="1" applyFill="1"/>
    <xf numFmtId="0" fontId="15" fillId="7" borderId="0" xfId="0" applyFont="1" applyFill="1"/>
    <xf numFmtId="0" fontId="24" fillId="7" borderId="0" xfId="0" applyFont="1" applyFill="1"/>
    <xf numFmtId="14" fontId="3" fillId="7" borderId="1" xfId="0" applyNumberFormat="1" applyFont="1" applyFill="1" applyBorder="1"/>
    <xf numFmtId="0" fontId="8" fillId="17" borderId="6" xfId="0" applyFont="1" applyFill="1" applyBorder="1"/>
    <xf numFmtId="0" fontId="15" fillId="7" borderId="1" xfId="0" applyFont="1" applyFill="1" applyBorder="1"/>
    <xf numFmtId="0" fontId="9" fillId="24" borderId="6" xfId="0" applyFont="1" applyFill="1" applyBorder="1"/>
    <xf numFmtId="0" fontId="9" fillId="24" borderId="15" xfId="0" applyFont="1" applyFill="1" applyBorder="1"/>
    <xf numFmtId="0" fontId="9" fillId="7" borderId="2" xfId="0" applyFont="1" applyFill="1" applyBorder="1"/>
    <xf numFmtId="0" fontId="8" fillId="0" borderId="5" xfId="0" applyFont="1" applyFill="1" applyBorder="1" applyAlignment="1">
      <alignment horizontal="left"/>
    </xf>
    <xf numFmtId="0" fontId="0" fillId="0" borderId="32" xfId="0" applyFill="1" applyBorder="1"/>
    <xf numFmtId="0" fontId="7" fillId="7" borderId="9" xfId="0" applyFont="1" applyFill="1" applyBorder="1"/>
    <xf numFmtId="14" fontId="14" fillId="7" borderId="23" xfId="0" applyNumberFormat="1" applyFont="1" applyFill="1" applyBorder="1"/>
    <xf numFmtId="14" fontId="14" fillId="10" borderId="23" xfId="0" applyNumberFormat="1" applyFont="1" applyFill="1" applyBorder="1"/>
    <xf numFmtId="14" fontId="7" fillId="15" borderId="0" xfId="0" applyNumberFormat="1" applyFont="1" applyFill="1"/>
    <xf numFmtId="14" fontId="3" fillId="9" borderId="17" xfId="0" applyNumberFormat="1" applyFont="1" applyFill="1" applyBorder="1"/>
    <xf numFmtId="14" fontId="3" fillId="9" borderId="1" xfId="0" applyNumberFormat="1" applyFont="1" applyFill="1" applyBorder="1"/>
    <xf numFmtId="6" fontId="13" fillId="7" borderId="32" xfId="0" applyNumberFormat="1" applyFont="1" applyFill="1" applyBorder="1"/>
    <xf numFmtId="14" fontId="14" fillId="9" borderId="17" xfId="0" applyNumberFormat="1" applyFont="1" applyFill="1" applyBorder="1"/>
    <xf numFmtId="6" fontId="13" fillId="7" borderId="30" xfId="0" applyNumberFormat="1" applyFont="1" applyFill="1" applyBorder="1"/>
    <xf numFmtId="14" fontId="3" fillId="9" borderId="17" xfId="0" applyNumberFormat="1" applyFont="1" applyFill="1" applyBorder="1" applyAlignment="1">
      <alignment horizontal="center"/>
    </xf>
    <xf numFmtId="6" fontId="13" fillId="7" borderId="1" xfId="0" applyNumberFormat="1" applyFont="1" applyFill="1" applyBorder="1" applyAlignment="1">
      <alignment horizontal="right"/>
    </xf>
    <xf numFmtId="6" fontId="13" fillId="7" borderId="37" xfId="0" applyNumberFormat="1" applyFont="1" applyFill="1" applyBorder="1"/>
    <xf numFmtId="0" fontId="10" fillId="25" borderId="1" xfId="0" applyFont="1" applyFill="1" applyBorder="1"/>
    <xf numFmtId="0" fontId="10" fillId="25" borderId="5" xfId="0" applyFont="1" applyFill="1" applyBorder="1"/>
    <xf numFmtId="0" fontId="8" fillId="25" borderId="6" xfId="0" applyFont="1" applyFill="1" applyBorder="1"/>
    <xf numFmtId="0" fontId="7" fillId="0" borderId="0" xfId="0" applyFont="1" applyFill="1" applyBorder="1" applyAlignment="1">
      <alignment horizontal="center"/>
    </xf>
    <xf numFmtId="0" fontId="8" fillId="19" borderId="1" xfId="0" applyFont="1" applyFill="1" applyBorder="1" applyAlignment="1">
      <alignment horizontal="left"/>
    </xf>
    <xf numFmtId="0" fontId="0" fillId="19" borderId="0" xfId="0" applyFill="1" applyBorder="1"/>
    <xf numFmtId="0" fontId="10" fillId="19" borderId="1" xfId="0" applyFont="1" applyFill="1" applyBorder="1"/>
    <xf numFmtId="0" fontId="9" fillId="19" borderId="9" xfId="0" applyFont="1" applyFill="1" applyBorder="1"/>
    <xf numFmtId="0" fontId="9" fillId="19" borderId="10" xfId="0" applyFont="1" applyFill="1" applyBorder="1"/>
    <xf numFmtId="0" fontId="7" fillId="7" borderId="6" xfId="0" applyFont="1" applyFill="1" applyBorder="1"/>
    <xf numFmtId="0" fontId="7" fillId="7" borderId="15" xfId="0" applyFont="1" applyFill="1" applyBorder="1"/>
    <xf numFmtId="0" fontId="10" fillId="7" borderId="6" xfId="0" applyFont="1" applyFill="1" applyBorder="1"/>
    <xf numFmtId="0" fontId="10" fillId="7" borderId="15" xfId="0" applyFont="1" applyFill="1" applyBorder="1"/>
    <xf numFmtId="0" fontId="9" fillId="26" borderId="2" xfId="0" applyFont="1" applyFill="1" applyBorder="1"/>
    <xf numFmtId="0" fontId="0" fillId="26" borderId="2" xfId="0" applyFill="1" applyBorder="1"/>
    <xf numFmtId="0" fontId="9" fillId="26" borderId="7" xfId="0" applyFont="1" applyFill="1" applyBorder="1"/>
    <xf numFmtId="0" fontId="9" fillId="26" borderId="1" xfId="0" applyFont="1" applyFill="1" applyBorder="1"/>
    <xf numFmtId="0" fontId="3" fillId="0" borderId="11" xfId="0" applyFont="1" applyFill="1" applyBorder="1"/>
    <xf numFmtId="0" fontId="8" fillId="8" borderId="1" xfId="0" applyFont="1" applyFill="1" applyBorder="1" applyAlignment="1">
      <alignment horizontal="left"/>
    </xf>
    <xf numFmtId="0" fontId="8" fillId="8" borderId="1" xfId="0" applyFont="1" applyFill="1" applyBorder="1"/>
    <xf numFmtId="0" fontId="10" fillId="8" borderId="1" xfId="0" applyFont="1" applyFill="1" applyBorder="1"/>
    <xf numFmtId="0" fontId="9" fillId="8" borderId="2" xfId="0" applyFont="1" applyFill="1" applyBorder="1"/>
    <xf numFmtId="0" fontId="0" fillId="8" borderId="1" xfId="0" applyFill="1" applyBorder="1"/>
    <xf numFmtId="0" fontId="7" fillId="8" borderId="15" xfId="0" applyFont="1" applyFill="1" applyBorder="1"/>
    <xf numFmtId="0" fontId="9" fillId="8" borderId="32" xfId="0" applyFont="1" applyFill="1" applyBorder="1"/>
    <xf numFmtId="0" fontId="5" fillId="19" borderId="12" xfId="0" applyFont="1" applyFill="1" applyBorder="1" applyAlignment="1">
      <alignment horizontal="center"/>
    </xf>
    <xf numFmtId="0" fontId="10" fillId="19" borderId="6" xfId="0" applyFont="1" applyFill="1" applyBorder="1"/>
    <xf numFmtId="0" fontId="9" fillId="19" borderId="2" xfId="0" applyFont="1" applyFill="1" applyBorder="1"/>
    <xf numFmtId="0" fontId="9" fillId="19" borderId="11" xfId="0" applyFont="1" applyFill="1" applyBorder="1"/>
    <xf numFmtId="0" fontId="10" fillId="19" borderId="15" xfId="0" applyFont="1" applyFill="1" applyBorder="1"/>
    <xf numFmtId="0" fontId="9" fillId="19" borderId="32" xfId="0" applyFont="1" applyFill="1" applyBorder="1"/>
    <xf numFmtId="0" fontId="9" fillId="19" borderId="1" xfId="0" applyFont="1" applyFill="1" applyBorder="1"/>
    <xf numFmtId="0" fontId="0" fillId="19" borderId="11" xfId="0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center"/>
    </xf>
    <xf numFmtId="0" fontId="0" fillId="19" borderId="9" xfId="0" applyFill="1" applyBorder="1"/>
    <xf numFmtId="0" fontId="0" fillId="19" borderId="32" xfId="0" applyFill="1" applyBorder="1"/>
    <xf numFmtId="0" fontId="15" fillId="0" borderId="45" xfId="0" applyFont="1" applyFill="1" applyBorder="1"/>
    <xf numFmtId="0" fontId="0" fillId="0" borderId="46" xfId="0" applyFill="1" applyBorder="1"/>
    <xf numFmtId="0" fontId="5" fillId="0" borderId="46" xfId="0" applyFont="1" applyFill="1" applyBorder="1"/>
    <xf numFmtId="0" fontId="3" fillId="0" borderId="46" xfId="0" applyFont="1" applyFill="1" applyBorder="1"/>
    <xf numFmtId="0" fontId="7" fillId="0" borderId="48" xfId="0" applyFont="1" applyFill="1" applyBorder="1" applyAlignment="1">
      <alignment textRotation="90" wrapText="1"/>
    </xf>
    <xf numFmtId="0" fontId="13" fillId="0" borderId="9" xfId="0" applyFont="1" applyFill="1" applyBorder="1"/>
    <xf numFmtId="0" fontId="13" fillId="19" borderId="9" xfId="0" applyFont="1" applyFill="1" applyBorder="1"/>
    <xf numFmtId="0" fontId="13" fillId="8" borderId="9" xfId="0" applyFont="1" applyFill="1" applyBorder="1"/>
    <xf numFmtId="0" fontId="5" fillId="12" borderId="49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left"/>
    </xf>
    <xf numFmtId="0" fontId="8" fillId="7" borderId="4" xfId="0" applyFont="1" applyFill="1" applyBorder="1"/>
    <xf numFmtId="0" fontId="8" fillId="2" borderId="4" xfId="0" applyFont="1" applyFill="1" applyBorder="1"/>
    <xf numFmtId="0" fontId="8" fillId="0" borderId="4" xfId="0" applyFont="1" applyFill="1" applyBorder="1"/>
    <xf numFmtId="0" fontId="0" fillId="10" borderId="46" xfId="0" applyFill="1" applyBorder="1"/>
    <xf numFmtId="0" fontId="8" fillId="13" borderId="50" xfId="0" applyFont="1" applyFill="1" applyBorder="1"/>
    <xf numFmtId="0" fontId="10" fillId="7" borderId="4" xfId="0" applyFont="1" applyFill="1" applyBorder="1"/>
    <xf numFmtId="0" fontId="7" fillId="7" borderId="51" xfId="0" applyFont="1" applyFill="1" applyBorder="1"/>
    <xf numFmtId="0" fontId="9" fillId="26" borderId="3" xfId="0" applyFont="1" applyFill="1" applyBorder="1"/>
    <xf numFmtId="0" fontId="9" fillId="7" borderId="47" xfId="0" applyFont="1" applyFill="1" applyBorder="1"/>
    <xf numFmtId="0" fontId="9" fillId="8" borderId="4" xfId="0" applyFont="1" applyFill="1" applyBorder="1"/>
    <xf numFmtId="0" fontId="9" fillId="10" borderId="46" xfId="0" applyFont="1" applyFill="1" applyBorder="1"/>
    <xf numFmtId="0" fontId="13" fillId="0" borderId="47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8"/>
  <sheetViews>
    <sheetView tabSelected="1" topLeftCell="A13" zoomScale="110" zoomScaleNormal="110" workbookViewId="0">
      <selection activeCell="T13" sqref="T13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36" bestFit="1" customWidth="1"/>
    <col min="8" max="8" width="8.7109375" style="4" bestFit="1" customWidth="1"/>
    <col min="9" max="9" width="8.28515625" style="4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6384" width="9.140625" style="1"/>
  </cols>
  <sheetData>
    <row r="1" spans="1:26" ht="57" customHeight="1">
      <c r="A1" s="32" t="s">
        <v>183</v>
      </c>
    </row>
    <row r="2" spans="1:26" ht="12.75" customHeight="1">
      <c r="A2" s="3"/>
      <c r="B2" s="36"/>
    </row>
    <row r="3" spans="1:26" ht="15.75" customHeight="1" thickBot="1">
      <c r="A3" s="2"/>
      <c r="B3" s="5"/>
      <c r="C3" s="5"/>
      <c r="D3" s="324" t="s">
        <v>64</v>
      </c>
      <c r="E3" s="324"/>
      <c r="F3" s="5"/>
      <c r="G3" s="5"/>
      <c r="H3" s="325" t="s">
        <v>59</v>
      </c>
      <c r="I3" s="325"/>
      <c r="J3" s="325"/>
      <c r="K3" s="294"/>
      <c r="L3" s="294"/>
      <c r="M3" s="294"/>
      <c r="N3" s="31" t="s">
        <v>65</v>
      </c>
    </row>
    <row r="4" spans="1:26" ht="159.7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332" t="s">
        <v>58</v>
      </c>
    </row>
    <row r="5" spans="1:26" ht="20.100000000000001" customHeight="1">
      <c r="A5" s="37" t="s">
        <v>3</v>
      </c>
      <c r="B5" s="45" t="s">
        <v>12</v>
      </c>
      <c r="C5" s="16">
        <v>1</v>
      </c>
      <c r="D5" s="8">
        <v>1000</v>
      </c>
      <c r="E5" s="7">
        <f t="shared" ref="E5:E11" si="0">D5*C5</f>
        <v>1000</v>
      </c>
      <c r="F5" s="29"/>
      <c r="G5" s="206">
        <v>0</v>
      </c>
      <c r="H5" s="18"/>
      <c r="I5" s="302"/>
      <c r="J5" s="9">
        <v>800</v>
      </c>
      <c r="K5" s="187"/>
      <c r="L5" s="19">
        <f t="shared" ref="L5:L11" si="1">SUM(G5:K5)</f>
        <v>800</v>
      </c>
      <c r="M5" s="25"/>
      <c r="N5" s="333">
        <f>SUM(L5,E5)</f>
        <v>1800</v>
      </c>
      <c r="O5" s="33"/>
      <c r="P5" s="93"/>
      <c r="Q5" s="33"/>
      <c r="R5" s="33"/>
      <c r="S5" s="33"/>
      <c r="T5" s="33"/>
      <c r="U5" s="33"/>
      <c r="V5" s="33"/>
    </row>
    <row r="6" spans="1:26" ht="20.100000000000001" customHeight="1">
      <c r="A6" s="37" t="s">
        <v>35</v>
      </c>
      <c r="B6" s="16" t="s">
        <v>27</v>
      </c>
      <c r="C6" s="16">
        <v>2</v>
      </c>
      <c r="D6" s="8">
        <v>1000</v>
      </c>
      <c r="E6" s="7">
        <f t="shared" si="0"/>
        <v>2000</v>
      </c>
      <c r="F6" s="29"/>
      <c r="G6" s="206">
        <v>0</v>
      </c>
      <c r="H6" s="18"/>
      <c r="I6" s="302"/>
      <c r="J6" s="9">
        <v>0</v>
      </c>
      <c r="K6" s="23"/>
      <c r="L6" s="19">
        <f t="shared" si="1"/>
        <v>0</v>
      </c>
      <c r="M6" s="25"/>
      <c r="N6" s="333">
        <f t="shared" ref="N6:N37" si="2">SUM(L6,E6)</f>
        <v>2000</v>
      </c>
      <c r="O6" s="33"/>
      <c r="P6" s="33"/>
      <c r="Q6" s="33"/>
      <c r="R6" s="33"/>
      <c r="S6" s="33"/>
      <c r="T6" s="33"/>
      <c r="U6" s="33"/>
      <c r="V6" s="33"/>
    </row>
    <row r="7" spans="1:26" ht="20.100000000000001" customHeight="1">
      <c r="A7" s="316" t="s">
        <v>36</v>
      </c>
      <c r="B7" s="295" t="s">
        <v>18</v>
      </c>
      <c r="C7" s="181">
        <v>2</v>
      </c>
      <c r="D7" s="181">
        <v>1000</v>
      </c>
      <c r="E7" s="181">
        <f t="shared" si="0"/>
        <v>2000</v>
      </c>
      <c r="F7" s="296"/>
      <c r="G7" s="182">
        <v>0</v>
      </c>
      <c r="H7" s="297"/>
      <c r="I7" s="317"/>
      <c r="J7" s="318"/>
      <c r="K7" s="298"/>
      <c r="L7" s="298">
        <f t="shared" si="1"/>
        <v>0</v>
      </c>
      <c r="M7" s="299"/>
      <c r="N7" s="334">
        <f t="shared" si="2"/>
        <v>2000</v>
      </c>
      <c r="O7" s="33"/>
      <c r="P7" s="33"/>
      <c r="Q7" s="33"/>
      <c r="R7" s="33"/>
      <c r="S7" s="33"/>
      <c r="T7" s="33"/>
      <c r="U7" s="33"/>
      <c r="V7" s="33"/>
    </row>
    <row r="8" spans="1:26" ht="20.100000000000001" customHeight="1">
      <c r="A8" s="37" t="s">
        <v>37</v>
      </c>
      <c r="B8" s="45" t="s">
        <v>5</v>
      </c>
      <c r="C8" s="16">
        <v>2</v>
      </c>
      <c r="D8" s="8">
        <v>1000</v>
      </c>
      <c r="E8" s="7">
        <f t="shared" si="0"/>
        <v>2000</v>
      </c>
      <c r="F8" s="29"/>
      <c r="G8" s="206">
        <v>1500</v>
      </c>
      <c r="H8" s="18"/>
      <c r="I8" s="302"/>
      <c r="J8" s="9">
        <v>400</v>
      </c>
      <c r="K8" s="23"/>
      <c r="L8" s="19">
        <f t="shared" si="1"/>
        <v>1900</v>
      </c>
      <c r="M8" s="25"/>
      <c r="N8" s="333">
        <f t="shared" si="2"/>
        <v>3900</v>
      </c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20.100000000000001" customHeight="1">
      <c r="A9" s="316" t="s">
        <v>38</v>
      </c>
      <c r="B9" s="295" t="s">
        <v>4</v>
      </c>
      <c r="C9" s="181">
        <v>3</v>
      </c>
      <c r="D9" s="181">
        <v>1000</v>
      </c>
      <c r="E9" s="181">
        <f t="shared" si="0"/>
        <v>3000</v>
      </c>
      <c r="F9" s="296"/>
      <c r="G9" s="182">
        <v>1000</v>
      </c>
      <c r="H9" s="297"/>
      <c r="I9" s="317"/>
      <c r="J9" s="318">
        <v>800</v>
      </c>
      <c r="K9" s="319"/>
      <c r="L9" s="298">
        <f t="shared" si="1"/>
        <v>1800</v>
      </c>
      <c r="M9" s="299"/>
      <c r="N9" s="334">
        <f t="shared" si="2"/>
        <v>4800</v>
      </c>
      <c r="O9" s="33"/>
      <c r="P9" s="33"/>
      <c r="Q9" s="33"/>
      <c r="R9" s="33"/>
      <c r="S9" s="33"/>
      <c r="T9" s="33"/>
      <c r="U9" s="33"/>
      <c r="V9" s="33"/>
    </row>
    <row r="10" spans="1:26" ht="20.100000000000001" customHeight="1">
      <c r="A10" s="37" t="s">
        <v>39</v>
      </c>
      <c r="B10" s="45" t="s">
        <v>22</v>
      </c>
      <c r="C10" s="16">
        <v>2</v>
      </c>
      <c r="D10" s="8">
        <v>1000</v>
      </c>
      <c r="E10" s="7">
        <f t="shared" si="0"/>
        <v>2000</v>
      </c>
      <c r="F10" s="29"/>
      <c r="G10" s="206">
        <v>1500</v>
      </c>
      <c r="H10" s="18"/>
      <c r="I10" s="302"/>
      <c r="J10" s="9">
        <v>0</v>
      </c>
      <c r="K10" s="308">
        <v>300</v>
      </c>
      <c r="L10" s="19">
        <f t="shared" si="1"/>
        <v>1800</v>
      </c>
      <c r="M10" s="25"/>
      <c r="N10" s="333">
        <f t="shared" si="2"/>
        <v>3800</v>
      </c>
      <c r="O10" s="33"/>
      <c r="P10" s="33"/>
      <c r="Q10" s="33"/>
      <c r="R10" s="33"/>
      <c r="S10" s="33"/>
      <c r="T10" s="33"/>
      <c r="U10" s="33"/>
      <c r="V10" s="33"/>
    </row>
    <row r="11" spans="1:26" ht="20.100000000000001" customHeight="1">
      <c r="A11" s="37" t="s">
        <v>40</v>
      </c>
      <c r="B11" s="45" t="s">
        <v>9</v>
      </c>
      <c r="C11" s="16">
        <v>1</v>
      </c>
      <c r="D11" s="8">
        <v>1000</v>
      </c>
      <c r="E11" s="7">
        <f t="shared" si="0"/>
        <v>1000</v>
      </c>
      <c r="F11" s="29"/>
      <c r="G11" s="206">
        <v>0</v>
      </c>
      <c r="H11" s="18"/>
      <c r="I11" s="302"/>
      <c r="J11" s="9">
        <v>400</v>
      </c>
      <c r="K11" s="188"/>
      <c r="L11" s="19">
        <f t="shared" si="1"/>
        <v>400</v>
      </c>
      <c r="M11" s="25"/>
      <c r="N11" s="333">
        <f t="shared" si="2"/>
        <v>1400</v>
      </c>
      <c r="O11" s="33"/>
      <c r="P11" s="33"/>
      <c r="Q11" s="33"/>
      <c r="R11" s="33"/>
      <c r="S11" s="33"/>
      <c r="T11" s="33"/>
      <c r="U11" s="33"/>
      <c r="V11" s="33"/>
    </row>
    <row r="12" spans="1:26" ht="20.100000000000001" customHeight="1">
      <c r="A12" s="37" t="s">
        <v>41</v>
      </c>
      <c r="B12" s="45" t="s">
        <v>176</v>
      </c>
      <c r="C12" s="16">
        <v>1</v>
      </c>
      <c r="D12" s="8">
        <v>1000</v>
      </c>
      <c r="E12" s="7">
        <f t="shared" ref="E12:E36" si="3">D12*C12</f>
        <v>1000</v>
      </c>
      <c r="F12" s="29"/>
      <c r="G12" s="113">
        <v>0</v>
      </c>
      <c r="H12" s="18"/>
      <c r="I12" s="300"/>
      <c r="J12" s="304"/>
      <c r="K12" s="22"/>
      <c r="L12" s="19">
        <f t="shared" ref="L12:L32" si="4">SUM(G12:K12)</f>
        <v>0</v>
      </c>
      <c r="M12" s="25"/>
      <c r="N12" s="333">
        <f t="shared" si="2"/>
        <v>1000</v>
      </c>
      <c r="O12" s="33"/>
      <c r="P12" s="33"/>
      <c r="Q12" s="33"/>
      <c r="R12" s="33"/>
      <c r="S12" s="33"/>
      <c r="T12" s="33"/>
      <c r="U12" s="33"/>
      <c r="V12" s="33"/>
    </row>
    <row r="13" spans="1:26" ht="20.100000000000001" customHeight="1">
      <c r="A13" s="37" t="s">
        <v>42</v>
      </c>
      <c r="B13" s="45" t="s">
        <v>25</v>
      </c>
      <c r="C13" s="16">
        <v>1</v>
      </c>
      <c r="D13" s="8">
        <v>1000</v>
      </c>
      <c r="E13" s="7">
        <f t="shared" si="3"/>
        <v>1000</v>
      </c>
      <c r="F13" s="29"/>
      <c r="G13" s="206">
        <v>1500</v>
      </c>
      <c r="H13" s="18"/>
      <c r="I13" s="302"/>
      <c r="J13" s="304"/>
      <c r="K13" s="23"/>
      <c r="L13" s="19">
        <f t="shared" si="4"/>
        <v>1500</v>
      </c>
      <c r="M13" s="25"/>
      <c r="N13" s="333">
        <f t="shared" si="2"/>
        <v>2500</v>
      </c>
      <c r="O13" s="33"/>
      <c r="P13" s="33"/>
      <c r="Q13" s="33"/>
      <c r="R13" s="33"/>
      <c r="S13" s="33"/>
      <c r="T13" s="33"/>
      <c r="U13" s="33"/>
      <c r="V13" s="33"/>
    </row>
    <row r="14" spans="1:26" ht="20.100000000000001" customHeight="1">
      <c r="A14" s="37" t="s">
        <v>43</v>
      </c>
      <c r="B14" s="16" t="s">
        <v>80</v>
      </c>
      <c r="C14" s="273">
        <v>1</v>
      </c>
      <c r="D14" s="8">
        <v>1000</v>
      </c>
      <c r="E14" s="7">
        <f t="shared" si="3"/>
        <v>1000</v>
      </c>
      <c r="F14" s="29"/>
      <c r="G14" s="113">
        <v>1500</v>
      </c>
      <c r="H14" s="16"/>
      <c r="I14" s="300">
        <v>1500</v>
      </c>
      <c r="J14" s="305"/>
      <c r="K14" s="188"/>
      <c r="L14" s="19">
        <f t="shared" si="4"/>
        <v>3000</v>
      </c>
      <c r="M14" s="108"/>
      <c r="N14" s="333">
        <f t="shared" si="2"/>
        <v>4000</v>
      </c>
      <c r="O14" s="269"/>
      <c r="P14" s="269"/>
      <c r="Q14" s="269"/>
      <c r="R14" s="33"/>
      <c r="S14" s="33"/>
      <c r="T14" s="33"/>
      <c r="U14" s="33"/>
      <c r="V14" s="33"/>
    </row>
    <row r="15" spans="1:26" ht="20.100000000000001" customHeight="1">
      <c r="A15" s="37" t="s">
        <v>44</v>
      </c>
      <c r="B15" s="45" t="s">
        <v>8</v>
      </c>
      <c r="C15" s="16">
        <v>2</v>
      </c>
      <c r="D15" s="8">
        <v>1000</v>
      </c>
      <c r="E15" s="7">
        <f t="shared" si="3"/>
        <v>2000</v>
      </c>
      <c r="F15" s="29"/>
      <c r="G15" s="206">
        <v>1500</v>
      </c>
      <c r="H15" s="18"/>
      <c r="I15" s="302"/>
      <c r="J15" s="304"/>
      <c r="K15" s="188"/>
      <c r="L15" s="19">
        <f t="shared" si="4"/>
        <v>1500</v>
      </c>
      <c r="M15" s="25"/>
      <c r="N15" s="333">
        <f t="shared" si="2"/>
        <v>3500</v>
      </c>
      <c r="O15" s="33"/>
      <c r="P15" s="33"/>
      <c r="Q15" s="33"/>
      <c r="R15" s="33"/>
      <c r="S15" s="33"/>
      <c r="T15" s="33"/>
      <c r="U15" s="33"/>
      <c r="V15" s="33"/>
    </row>
    <row r="16" spans="1:26" ht="20.100000000000001" customHeight="1">
      <c r="A16" s="37" t="s">
        <v>45</v>
      </c>
      <c r="B16" s="45" t="s">
        <v>19</v>
      </c>
      <c r="C16" s="16">
        <v>1</v>
      </c>
      <c r="D16" s="8">
        <v>1000</v>
      </c>
      <c r="E16" s="7">
        <f t="shared" si="3"/>
        <v>1000</v>
      </c>
      <c r="F16" s="29"/>
      <c r="G16" s="206">
        <v>1500</v>
      </c>
      <c r="H16" s="118">
        <v>500</v>
      </c>
      <c r="I16" s="300">
        <v>1500</v>
      </c>
      <c r="J16" s="304"/>
      <c r="K16" s="187"/>
      <c r="L16" s="19">
        <f t="shared" si="4"/>
        <v>3500</v>
      </c>
      <c r="M16" s="25"/>
      <c r="N16" s="333">
        <f t="shared" si="2"/>
        <v>4500</v>
      </c>
      <c r="O16" s="34"/>
      <c r="P16" s="34"/>
      <c r="Q16" s="33"/>
      <c r="R16" s="33"/>
      <c r="S16" s="33"/>
      <c r="T16" s="33"/>
      <c r="U16" s="33"/>
      <c r="V16" s="33"/>
    </row>
    <row r="17" spans="1:22" ht="20.100000000000001" customHeight="1">
      <c r="A17" s="316" t="s">
        <v>75</v>
      </c>
      <c r="B17" s="295" t="s">
        <v>11</v>
      </c>
      <c r="C17" s="181">
        <v>1</v>
      </c>
      <c r="D17" s="181">
        <v>1000</v>
      </c>
      <c r="E17" s="181">
        <f t="shared" si="3"/>
        <v>1000</v>
      </c>
      <c r="F17" s="296"/>
      <c r="G17" s="182">
        <v>1500</v>
      </c>
      <c r="H17" s="297"/>
      <c r="I17" s="317"/>
      <c r="J17" s="318"/>
      <c r="K17" s="298"/>
      <c r="L17" s="298">
        <f t="shared" si="4"/>
        <v>1500</v>
      </c>
      <c r="M17" s="299"/>
      <c r="N17" s="334">
        <f t="shared" si="2"/>
        <v>2500</v>
      </c>
      <c r="O17" s="34"/>
      <c r="P17" s="34"/>
      <c r="Q17" s="33"/>
      <c r="R17" s="33"/>
      <c r="S17" s="33"/>
      <c r="T17" s="33"/>
      <c r="U17" s="33"/>
      <c r="V17" s="33"/>
    </row>
    <row r="18" spans="1:22" ht="20.100000000000001" customHeight="1">
      <c r="A18" s="37" t="s">
        <v>76</v>
      </c>
      <c r="B18" s="45" t="s">
        <v>74</v>
      </c>
      <c r="C18" s="16">
        <v>1</v>
      </c>
      <c r="D18" s="8">
        <v>1000</v>
      </c>
      <c r="E18" s="7">
        <f t="shared" si="3"/>
        <v>1000</v>
      </c>
      <c r="F18" s="29"/>
      <c r="G18" s="206">
        <v>1500</v>
      </c>
      <c r="H18" s="18"/>
      <c r="I18" s="300">
        <v>1500</v>
      </c>
      <c r="J18" s="304"/>
      <c r="K18" s="23"/>
      <c r="L18" s="19">
        <f t="shared" si="4"/>
        <v>3000</v>
      </c>
      <c r="M18" s="25"/>
      <c r="N18" s="333">
        <f t="shared" si="2"/>
        <v>4000</v>
      </c>
      <c r="O18" s="34"/>
      <c r="P18" s="34"/>
      <c r="Q18" s="33"/>
      <c r="R18" s="33"/>
      <c r="S18" s="33"/>
      <c r="T18" s="33"/>
      <c r="U18" s="33"/>
      <c r="V18" s="33"/>
    </row>
    <row r="19" spans="1:22" ht="20.100000000000001" customHeight="1">
      <c r="A19" s="316" t="s">
        <v>69</v>
      </c>
      <c r="B19" s="295" t="s">
        <v>67</v>
      </c>
      <c r="C19" s="181">
        <v>1</v>
      </c>
      <c r="D19" s="181">
        <v>1000</v>
      </c>
      <c r="E19" s="181">
        <f t="shared" si="3"/>
        <v>1000</v>
      </c>
      <c r="F19" s="296"/>
      <c r="G19" s="182">
        <v>1500</v>
      </c>
      <c r="H19" s="297">
        <v>500</v>
      </c>
      <c r="I19" s="317"/>
      <c r="J19" s="318"/>
      <c r="K19" s="323"/>
      <c r="L19" s="298">
        <f t="shared" si="4"/>
        <v>2000</v>
      </c>
      <c r="M19" s="299"/>
      <c r="N19" s="334">
        <f t="shared" si="2"/>
        <v>3000</v>
      </c>
      <c r="O19" s="34"/>
      <c r="P19" s="34"/>
      <c r="Q19" s="33"/>
      <c r="R19" s="33"/>
      <c r="S19" s="33"/>
      <c r="T19" s="33"/>
      <c r="U19" s="33"/>
      <c r="V19" s="33"/>
    </row>
    <row r="20" spans="1:22" ht="20.100000000000001" customHeight="1">
      <c r="A20" s="37" t="s">
        <v>70</v>
      </c>
      <c r="B20" s="45" t="s">
        <v>66</v>
      </c>
      <c r="C20" s="16">
        <v>1</v>
      </c>
      <c r="D20" s="46">
        <v>1000</v>
      </c>
      <c r="E20" s="16">
        <f t="shared" si="3"/>
        <v>1000</v>
      </c>
      <c r="F20" s="29"/>
      <c r="G20" s="206">
        <v>1500</v>
      </c>
      <c r="H20" s="18"/>
      <c r="I20" s="300">
        <v>1500</v>
      </c>
      <c r="J20" s="304"/>
      <c r="K20" s="187"/>
      <c r="L20" s="19">
        <f t="shared" si="4"/>
        <v>3000</v>
      </c>
      <c r="M20" s="25"/>
      <c r="N20" s="333">
        <f t="shared" si="2"/>
        <v>4000</v>
      </c>
      <c r="O20" s="34"/>
      <c r="P20" s="34"/>
      <c r="Q20" s="33"/>
      <c r="R20" s="33"/>
      <c r="S20" s="33"/>
      <c r="T20" s="33"/>
      <c r="U20" s="33"/>
      <c r="V20" s="33"/>
    </row>
    <row r="21" spans="1:22" ht="20.100000000000001" customHeight="1">
      <c r="A21" s="316" t="s">
        <v>71</v>
      </c>
      <c r="B21" s="295" t="s">
        <v>175</v>
      </c>
      <c r="C21" s="181">
        <v>3</v>
      </c>
      <c r="D21" s="181">
        <v>1000</v>
      </c>
      <c r="E21" s="181">
        <f t="shared" si="3"/>
        <v>3000</v>
      </c>
      <c r="F21" s="296"/>
      <c r="G21" s="182">
        <v>2000</v>
      </c>
      <c r="H21" s="297">
        <v>500</v>
      </c>
      <c r="I21" s="317"/>
      <c r="J21" s="318">
        <v>800</v>
      </c>
      <c r="K21" s="326"/>
      <c r="L21" s="298">
        <f t="shared" si="4"/>
        <v>3300</v>
      </c>
      <c r="M21" s="299"/>
      <c r="N21" s="334">
        <f t="shared" si="2"/>
        <v>6300</v>
      </c>
      <c r="O21" s="34"/>
      <c r="P21" s="34"/>
      <c r="Q21" s="34"/>
      <c r="R21" s="34"/>
      <c r="S21" s="33"/>
      <c r="T21" s="33"/>
      <c r="U21" s="33"/>
      <c r="V21" s="33"/>
    </row>
    <row r="22" spans="1:22" ht="20.100000000000001" customHeight="1">
      <c r="A22" s="37" t="s">
        <v>72</v>
      </c>
      <c r="B22" s="16" t="s">
        <v>31</v>
      </c>
      <c r="C22" s="16">
        <v>1</v>
      </c>
      <c r="D22" s="8">
        <v>1000</v>
      </c>
      <c r="E22" s="7">
        <f t="shared" si="3"/>
        <v>1000</v>
      </c>
      <c r="F22" s="29"/>
      <c r="G22" s="206">
        <v>1500</v>
      </c>
      <c r="H22" s="18"/>
      <c r="I22" s="300">
        <v>1500</v>
      </c>
      <c r="J22" s="9">
        <v>800</v>
      </c>
      <c r="K22" s="279"/>
      <c r="L22" s="19">
        <f t="shared" si="4"/>
        <v>3800</v>
      </c>
      <c r="M22" s="26"/>
      <c r="N22" s="333">
        <f t="shared" si="2"/>
        <v>4800</v>
      </c>
      <c r="O22" s="33"/>
      <c r="P22" s="33"/>
      <c r="Q22" s="33"/>
      <c r="R22" s="33"/>
      <c r="S22" s="33"/>
      <c r="T22" s="33"/>
      <c r="U22" s="33"/>
      <c r="V22" s="33"/>
    </row>
    <row r="23" spans="1:22" ht="20.100000000000001" customHeight="1">
      <c r="A23" s="37" t="s">
        <v>46</v>
      </c>
      <c r="B23" s="45" t="s">
        <v>17</v>
      </c>
      <c r="C23" s="16">
        <v>2</v>
      </c>
      <c r="D23" s="8">
        <v>1000</v>
      </c>
      <c r="E23" s="7">
        <f t="shared" si="3"/>
        <v>2000</v>
      </c>
      <c r="F23" s="29"/>
      <c r="G23" s="206">
        <v>0</v>
      </c>
      <c r="H23" s="18"/>
      <c r="I23" s="302"/>
      <c r="J23" s="9">
        <v>0</v>
      </c>
      <c r="K23" s="23"/>
      <c r="L23" s="19">
        <f t="shared" si="4"/>
        <v>0</v>
      </c>
      <c r="M23" s="25"/>
      <c r="N23" s="333">
        <f t="shared" si="2"/>
        <v>2000</v>
      </c>
      <c r="O23" s="34"/>
      <c r="P23" s="34"/>
      <c r="Q23" s="33"/>
      <c r="R23" s="33"/>
      <c r="S23" s="33"/>
      <c r="T23" s="33"/>
      <c r="U23" s="33"/>
      <c r="V23" s="33"/>
    </row>
    <row r="24" spans="1:22" ht="20.100000000000001" customHeight="1">
      <c r="A24" s="37" t="s">
        <v>47</v>
      </c>
      <c r="B24" s="45" t="s">
        <v>28</v>
      </c>
      <c r="C24" s="16">
        <v>1</v>
      </c>
      <c r="D24" s="8">
        <v>1000</v>
      </c>
      <c r="E24" s="7">
        <f t="shared" si="3"/>
        <v>1000</v>
      </c>
      <c r="F24" s="29"/>
      <c r="G24" s="206">
        <v>1500</v>
      </c>
      <c r="H24" s="18"/>
      <c r="I24" s="302"/>
      <c r="J24" s="304"/>
      <c r="K24" s="23"/>
      <c r="L24" s="19">
        <f t="shared" si="4"/>
        <v>1500</v>
      </c>
      <c r="M24" s="25"/>
      <c r="N24" s="333">
        <f t="shared" si="2"/>
        <v>2500</v>
      </c>
      <c r="O24" s="34"/>
      <c r="P24" s="34"/>
      <c r="Q24" s="33"/>
      <c r="R24" s="33"/>
      <c r="S24" s="33"/>
      <c r="T24" s="33"/>
      <c r="U24" s="33"/>
      <c r="V24" s="33"/>
    </row>
    <row r="25" spans="1:22" ht="20.100000000000001" customHeight="1">
      <c r="A25" s="37" t="s">
        <v>48</v>
      </c>
      <c r="B25" s="16" t="s">
        <v>124</v>
      </c>
      <c r="C25" s="219">
        <v>1</v>
      </c>
      <c r="D25" s="8">
        <v>1000</v>
      </c>
      <c r="E25" s="7">
        <f t="shared" si="3"/>
        <v>1000</v>
      </c>
      <c r="F25" s="29"/>
      <c r="G25" s="206">
        <v>1500</v>
      </c>
      <c r="H25" s="18"/>
      <c r="I25" s="300"/>
      <c r="J25" s="305"/>
      <c r="K25" s="187"/>
      <c r="L25" s="19">
        <f t="shared" si="4"/>
        <v>1500</v>
      </c>
      <c r="M25" s="108"/>
      <c r="N25" s="333">
        <f t="shared" si="2"/>
        <v>2500</v>
      </c>
      <c r="O25" s="33"/>
      <c r="P25" s="33"/>
      <c r="Q25" s="33"/>
      <c r="R25" s="33"/>
      <c r="S25" s="33"/>
      <c r="T25" s="33"/>
      <c r="U25" s="33"/>
      <c r="V25" s="33"/>
    </row>
    <row r="26" spans="1:22" ht="20.100000000000001" customHeight="1">
      <c r="A26" s="37" t="s">
        <v>49</v>
      </c>
      <c r="B26" s="45" t="s">
        <v>16</v>
      </c>
      <c r="C26" s="16">
        <v>2</v>
      </c>
      <c r="D26" s="8">
        <v>1000</v>
      </c>
      <c r="E26" s="7">
        <f t="shared" si="3"/>
        <v>2000</v>
      </c>
      <c r="F26" s="29"/>
      <c r="G26" s="206">
        <v>1500</v>
      </c>
      <c r="H26" s="18"/>
      <c r="I26" s="302"/>
      <c r="J26" s="304"/>
      <c r="K26" s="23"/>
      <c r="L26" s="19">
        <f t="shared" si="4"/>
        <v>1500</v>
      </c>
      <c r="M26" s="25"/>
      <c r="N26" s="333">
        <f t="shared" si="2"/>
        <v>3500</v>
      </c>
      <c r="O26" s="270"/>
      <c r="P26" s="33"/>
      <c r="Q26" s="33"/>
      <c r="R26" s="199"/>
      <c r="S26" s="33"/>
      <c r="T26" s="33"/>
      <c r="U26" s="33"/>
      <c r="V26" s="33"/>
    </row>
    <row r="27" spans="1:22" ht="20.100000000000001" customHeight="1">
      <c r="A27" s="37" t="s">
        <v>50</v>
      </c>
      <c r="B27" s="277" t="s">
        <v>6</v>
      </c>
      <c r="C27" s="114">
        <v>1</v>
      </c>
      <c r="D27" s="12">
        <v>1000</v>
      </c>
      <c r="E27" s="107">
        <f t="shared" si="3"/>
        <v>1000</v>
      </c>
      <c r="F27" s="100"/>
      <c r="G27" s="206">
        <v>1500</v>
      </c>
      <c r="H27" s="20"/>
      <c r="I27" s="302"/>
      <c r="J27" s="306"/>
      <c r="K27" s="187"/>
      <c r="L27" s="19">
        <f t="shared" si="4"/>
        <v>1500</v>
      </c>
      <c r="M27" s="105"/>
      <c r="N27" s="333">
        <f t="shared" si="2"/>
        <v>2500</v>
      </c>
      <c r="O27" s="33"/>
      <c r="P27" s="33"/>
      <c r="Q27" s="33"/>
      <c r="R27" s="33"/>
      <c r="S27" s="33"/>
      <c r="T27" s="33"/>
      <c r="U27" s="33"/>
      <c r="V27" s="33"/>
    </row>
    <row r="28" spans="1:22" ht="20.100000000000001" customHeight="1">
      <c r="A28" s="37" t="s">
        <v>51</v>
      </c>
      <c r="B28" s="45" t="s">
        <v>23</v>
      </c>
      <c r="C28" s="207">
        <v>3</v>
      </c>
      <c r="D28" s="8">
        <v>1000</v>
      </c>
      <c r="E28" s="7">
        <f t="shared" si="3"/>
        <v>3000</v>
      </c>
      <c r="F28" s="39"/>
      <c r="G28" s="206">
        <v>500</v>
      </c>
      <c r="H28" s="18"/>
      <c r="I28" s="303"/>
      <c r="J28" s="9">
        <v>0</v>
      </c>
      <c r="K28" s="203"/>
      <c r="L28" s="43">
        <f t="shared" si="4"/>
        <v>500</v>
      </c>
      <c r="M28" s="44"/>
      <c r="N28" s="333">
        <f t="shared" si="2"/>
        <v>3500</v>
      </c>
      <c r="O28" s="33"/>
      <c r="P28" s="33"/>
      <c r="Q28" s="33"/>
      <c r="R28" s="33"/>
      <c r="S28" s="33"/>
      <c r="T28" s="33"/>
      <c r="U28" s="33"/>
      <c r="V28" s="33"/>
    </row>
    <row r="29" spans="1:22" ht="20.100000000000001" customHeight="1">
      <c r="A29" s="316" t="s">
        <v>52</v>
      </c>
      <c r="B29" s="295" t="s">
        <v>7</v>
      </c>
      <c r="C29" s="181">
        <v>2</v>
      </c>
      <c r="D29" s="181">
        <v>1000</v>
      </c>
      <c r="E29" s="181">
        <f t="shared" si="3"/>
        <v>2000</v>
      </c>
      <c r="F29" s="180"/>
      <c r="G29" s="181">
        <v>0</v>
      </c>
      <c r="H29" s="297"/>
      <c r="I29" s="320"/>
      <c r="J29" s="318">
        <v>800</v>
      </c>
      <c r="K29" s="321"/>
      <c r="L29" s="322">
        <f t="shared" si="4"/>
        <v>800</v>
      </c>
      <c r="M29" s="322"/>
      <c r="N29" s="334">
        <f t="shared" si="2"/>
        <v>2800</v>
      </c>
      <c r="O29" s="33"/>
      <c r="P29" s="33"/>
      <c r="Q29" s="33"/>
      <c r="R29" s="33"/>
      <c r="S29" s="33"/>
      <c r="T29" s="33"/>
      <c r="U29" s="33"/>
      <c r="V29" s="33"/>
    </row>
    <row r="30" spans="1:22" ht="20.100000000000001" customHeight="1">
      <c r="A30" s="316" t="s">
        <v>53</v>
      </c>
      <c r="B30" s="295" t="s">
        <v>13</v>
      </c>
      <c r="C30" s="181">
        <v>2</v>
      </c>
      <c r="D30" s="181">
        <v>1000</v>
      </c>
      <c r="E30" s="181">
        <f t="shared" si="3"/>
        <v>2000</v>
      </c>
      <c r="F30" s="180"/>
      <c r="G30" s="181">
        <v>0</v>
      </c>
      <c r="H30" s="297"/>
      <c r="I30" s="320"/>
      <c r="J30" s="318">
        <v>800</v>
      </c>
      <c r="K30" s="327"/>
      <c r="L30" s="322">
        <f t="shared" si="4"/>
        <v>800</v>
      </c>
      <c r="M30" s="322"/>
      <c r="N30" s="334">
        <f t="shared" si="2"/>
        <v>2800</v>
      </c>
      <c r="O30" s="34"/>
      <c r="P30" s="33"/>
      <c r="Q30" s="33"/>
      <c r="R30" s="33"/>
      <c r="S30" s="33"/>
      <c r="T30" s="33"/>
      <c r="U30" s="33"/>
      <c r="V30" s="33"/>
    </row>
    <row r="31" spans="1:22" ht="20.100000000000001" customHeight="1">
      <c r="A31" s="316" t="s">
        <v>54</v>
      </c>
      <c r="B31" s="295" t="s">
        <v>15</v>
      </c>
      <c r="C31" s="181">
        <v>2</v>
      </c>
      <c r="D31" s="181">
        <v>1000</v>
      </c>
      <c r="E31" s="181">
        <f t="shared" si="3"/>
        <v>2000</v>
      </c>
      <c r="F31" s="180"/>
      <c r="G31" s="181">
        <v>1500</v>
      </c>
      <c r="H31" s="297"/>
      <c r="I31" s="320"/>
      <c r="J31" s="318">
        <v>800</v>
      </c>
      <c r="K31" s="298"/>
      <c r="L31" s="322">
        <f t="shared" si="4"/>
        <v>2300</v>
      </c>
      <c r="M31" s="322"/>
      <c r="N31" s="334">
        <f t="shared" si="2"/>
        <v>4300</v>
      </c>
      <c r="O31" s="34"/>
      <c r="P31" s="33"/>
      <c r="Q31" s="33"/>
      <c r="R31" s="33"/>
      <c r="S31" s="33"/>
      <c r="T31" s="33"/>
      <c r="U31" s="33"/>
      <c r="V31" s="33"/>
    </row>
    <row r="32" spans="1:22" ht="20.100000000000001" customHeight="1">
      <c r="A32" s="37" t="s">
        <v>55</v>
      </c>
      <c r="B32" s="45" t="s">
        <v>34</v>
      </c>
      <c r="C32" s="16">
        <v>1</v>
      </c>
      <c r="D32" s="8">
        <v>1000</v>
      </c>
      <c r="E32" s="7">
        <f t="shared" si="3"/>
        <v>1000</v>
      </c>
      <c r="F32" s="39"/>
      <c r="G32" s="207">
        <v>1500</v>
      </c>
      <c r="H32" s="18">
        <v>500</v>
      </c>
      <c r="I32" s="303"/>
      <c r="J32" s="304"/>
      <c r="K32" s="203"/>
      <c r="L32" s="43">
        <f t="shared" si="4"/>
        <v>2000</v>
      </c>
      <c r="M32" s="44"/>
      <c r="N32" s="333">
        <f t="shared" si="2"/>
        <v>3000</v>
      </c>
      <c r="O32" s="34"/>
      <c r="P32" s="33"/>
      <c r="Q32" s="33"/>
      <c r="R32" s="33"/>
      <c r="S32" s="33"/>
      <c r="T32" s="33"/>
      <c r="U32" s="33"/>
      <c r="V32" s="33"/>
    </row>
    <row r="33" spans="1:22" ht="20.100000000000001" customHeight="1">
      <c r="A33" s="37" t="s">
        <v>56</v>
      </c>
      <c r="B33" s="45" t="s">
        <v>185</v>
      </c>
      <c r="C33" s="16">
        <v>1</v>
      </c>
      <c r="D33" s="8">
        <v>1000</v>
      </c>
      <c r="E33" s="7">
        <f t="shared" si="3"/>
        <v>1000</v>
      </c>
      <c r="F33" s="39"/>
      <c r="G33" s="207">
        <v>0</v>
      </c>
      <c r="H33" s="18">
        <v>1000</v>
      </c>
      <c r="I33" s="303"/>
      <c r="J33" s="304"/>
      <c r="K33" s="203"/>
      <c r="L33" s="43">
        <f t="shared" ref="L33:L37" si="5">SUM(G33:K33)</f>
        <v>1000</v>
      </c>
      <c r="M33" s="44"/>
      <c r="N33" s="333">
        <f t="shared" si="2"/>
        <v>2000</v>
      </c>
      <c r="O33" s="34"/>
      <c r="P33" s="33"/>
      <c r="Q33" s="33"/>
      <c r="R33" s="33"/>
      <c r="S33" s="33"/>
      <c r="T33" s="33"/>
      <c r="U33" s="33"/>
      <c r="V33" s="33"/>
    </row>
    <row r="34" spans="1:22" ht="20.100000000000001" customHeight="1">
      <c r="A34" s="37" t="s">
        <v>57</v>
      </c>
      <c r="B34" s="45" t="s">
        <v>81</v>
      </c>
      <c r="C34" s="16">
        <v>1</v>
      </c>
      <c r="D34" s="8">
        <v>1000</v>
      </c>
      <c r="E34" s="7">
        <f t="shared" si="3"/>
        <v>1000</v>
      </c>
      <c r="F34" s="39"/>
      <c r="G34" s="207">
        <v>1500</v>
      </c>
      <c r="H34" s="18">
        <v>1000</v>
      </c>
      <c r="I34" s="301">
        <v>1500</v>
      </c>
      <c r="J34" s="304"/>
      <c r="K34" s="203"/>
      <c r="L34" s="43">
        <f t="shared" si="5"/>
        <v>4000</v>
      </c>
      <c r="M34" s="44"/>
      <c r="N34" s="333">
        <f t="shared" si="2"/>
        <v>5000</v>
      </c>
      <c r="O34" s="34"/>
      <c r="P34" s="33"/>
      <c r="Q34" s="33"/>
      <c r="R34" s="33"/>
      <c r="S34" s="33"/>
      <c r="T34" s="33"/>
      <c r="U34" s="33"/>
      <c r="V34" s="33"/>
    </row>
    <row r="35" spans="1:22" ht="20.100000000000001" customHeight="1">
      <c r="A35" s="37" t="s">
        <v>68</v>
      </c>
      <c r="B35" s="309" t="s">
        <v>186</v>
      </c>
      <c r="C35" s="310">
        <v>0</v>
      </c>
      <c r="D35" s="310">
        <v>1000</v>
      </c>
      <c r="E35" s="310">
        <f t="shared" si="3"/>
        <v>0</v>
      </c>
      <c r="F35" s="313"/>
      <c r="G35" s="310">
        <v>1500</v>
      </c>
      <c r="H35" s="311">
        <v>1000</v>
      </c>
      <c r="I35" s="314">
        <v>1500</v>
      </c>
      <c r="J35" s="312"/>
      <c r="K35" s="315"/>
      <c r="L35" s="43">
        <f t="shared" si="5"/>
        <v>4000</v>
      </c>
      <c r="M35" s="43"/>
      <c r="N35" s="335">
        <f t="shared" si="2"/>
        <v>4000</v>
      </c>
      <c r="O35" s="34"/>
      <c r="P35" s="33"/>
      <c r="Q35" s="33"/>
      <c r="R35" s="33"/>
      <c r="S35" s="33"/>
      <c r="T35" s="33"/>
      <c r="U35" s="33"/>
      <c r="V35" s="33"/>
    </row>
    <row r="36" spans="1:22" ht="20.100000000000001" customHeight="1">
      <c r="A36" s="37" t="s">
        <v>126</v>
      </c>
      <c r="B36" s="45" t="s">
        <v>187</v>
      </c>
      <c r="C36" s="16">
        <v>1</v>
      </c>
      <c r="D36" s="8">
        <v>1000</v>
      </c>
      <c r="E36" s="7">
        <f t="shared" si="3"/>
        <v>1000</v>
      </c>
      <c r="F36" s="39"/>
      <c r="G36" s="207">
        <v>1500</v>
      </c>
      <c r="H36" s="18">
        <v>500</v>
      </c>
      <c r="I36" s="217">
        <v>1500</v>
      </c>
      <c r="J36" s="307"/>
      <c r="K36" s="42"/>
      <c r="L36" s="43">
        <f t="shared" si="5"/>
        <v>3500</v>
      </c>
      <c r="M36" s="44"/>
      <c r="N36" s="333">
        <f t="shared" si="2"/>
        <v>4500</v>
      </c>
      <c r="O36" s="34"/>
      <c r="P36" s="33"/>
      <c r="Q36" s="33"/>
      <c r="R36" s="33"/>
      <c r="S36" s="33"/>
      <c r="T36" s="33"/>
      <c r="U36" s="33"/>
      <c r="V36" s="33"/>
    </row>
    <row r="37" spans="1:22" ht="20.100000000000001" customHeight="1" thickBot="1">
      <c r="A37" s="336" t="s">
        <v>184</v>
      </c>
      <c r="B37" s="337" t="s">
        <v>188</v>
      </c>
      <c r="C37" s="338">
        <v>1</v>
      </c>
      <c r="D37" s="339">
        <v>1000</v>
      </c>
      <c r="E37" s="340">
        <v>1000</v>
      </c>
      <c r="F37" s="341"/>
      <c r="G37" s="342">
        <v>1500</v>
      </c>
      <c r="H37" s="343">
        <v>1000</v>
      </c>
      <c r="I37" s="344">
        <v>1500</v>
      </c>
      <c r="J37" s="345"/>
      <c r="K37" s="346"/>
      <c r="L37" s="347">
        <f t="shared" si="5"/>
        <v>4000</v>
      </c>
      <c r="M37" s="348"/>
      <c r="N37" s="349">
        <f t="shared" si="2"/>
        <v>5000</v>
      </c>
      <c r="O37" s="34"/>
      <c r="P37" s="33"/>
      <c r="Q37" s="33"/>
      <c r="R37" s="33"/>
      <c r="S37" s="33"/>
      <c r="T37" s="33"/>
      <c r="U37" s="33"/>
      <c r="V37" s="33"/>
    </row>
    <row r="38" spans="1:22" ht="15.75" thickBot="1">
      <c r="A38" s="328" t="s">
        <v>190</v>
      </c>
      <c r="B38" s="329"/>
      <c r="C38" s="329"/>
      <c r="D38" s="329"/>
      <c r="E38" s="329"/>
      <c r="F38" s="329"/>
      <c r="G38" s="330"/>
      <c r="H38" s="331"/>
      <c r="I38" s="331"/>
      <c r="J38" s="329"/>
      <c r="K38" s="329"/>
      <c r="L38" s="329"/>
      <c r="M38" s="329"/>
      <c r="N38" s="329"/>
    </row>
  </sheetData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70" fitToWidth="0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"/>
  <sheetViews>
    <sheetView topLeftCell="A4" zoomScaleNormal="100" workbookViewId="0">
      <selection activeCell="H18" sqref="H18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85546875" style="1" bestFit="1" customWidth="1"/>
    <col min="6" max="6" width="2.7109375" style="1" customWidth="1"/>
    <col min="7" max="7" width="8.85546875" style="36" bestFit="1" customWidth="1"/>
    <col min="8" max="8" width="8.85546875" style="4" bestFit="1" customWidth="1"/>
    <col min="9" max="9" width="8.42578125" style="1" bestFit="1" customWidth="1"/>
    <col min="10" max="10" width="8.855468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2.5703125" style="1" bestFit="1" customWidth="1"/>
    <col min="19" max="19" width="15.28515625" style="1" customWidth="1"/>
    <col min="20" max="20" width="12.5703125" style="1" bestFit="1" customWidth="1"/>
    <col min="21" max="21" width="1.7109375" style="1" customWidth="1"/>
    <col min="22" max="22" width="5.140625" style="1" bestFit="1" customWidth="1"/>
    <col min="23" max="16384" width="9.140625" style="1"/>
  </cols>
  <sheetData>
    <row r="1" spans="1:34" ht="57" customHeight="1">
      <c r="A1" s="32" t="s">
        <v>172</v>
      </c>
    </row>
    <row r="2" spans="1:34" ht="12.75" customHeight="1">
      <c r="A2" s="3"/>
      <c r="B2" s="36"/>
    </row>
    <row r="3" spans="1:34" ht="15.75" customHeight="1" thickBot="1">
      <c r="A3" s="2"/>
      <c r="B3" s="5"/>
      <c r="C3" s="5"/>
      <c r="D3" s="324" t="s">
        <v>64</v>
      </c>
      <c r="E3" s="324"/>
      <c r="F3" s="5"/>
      <c r="G3" s="5"/>
      <c r="H3" s="325" t="s">
        <v>59</v>
      </c>
      <c r="I3" s="325"/>
      <c r="J3" s="325"/>
      <c r="K3" s="264"/>
      <c r="L3" s="264"/>
      <c r="M3" s="264"/>
      <c r="N3" s="31" t="s">
        <v>65</v>
      </c>
    </row>
    <row r="4" spans="1:34" ht="159.7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2" t="s">
        <v>178</v>
      </c>
      <c r="S4" s="91" t="s">
        <v>115</v>
      </c>
      <c r="T4" s="92" t="s">
        <v>179</v>
      </c>
    </row>
    <row r="5" spans="1:34" ht="24" customHeight="1" thickBot="1">
      <c r="A5" s="37" t="s">
        <v>3</v>
      </c>
      <c r="B5" s="45" t="s">
        <v>12</v>
      </c>
      <c r="C5" s="16">
        <v>1</v>
      </c>
      <c r="D5" s="8">
        <v>1000</v>
      </c>
      <c r="E5" s="7">
        <f t="shared" ref="E5:E33" si="0">D5*C5</f>
        <v>1000</v>
      </c>
      <c r="F5" s="29"/>
      <c r="G5" s="206"/>
      <c r="H5" s="18"/>
      <c r="I5" s="274"/>
      <c r="J5" s="9"/>
      <c r="K5" s="187">
        <v>500</v>
      </c>
      <c r="L5" s="19">
        <f t="shared" ref="L5:L33" si="1">SUM(G5:K5)</f>
        <v>500</v>
      </c>
      <c r="M5" s="25"/>
      <c r="N5" s="21">
        <f t="shared" ref="N5:N33" si="2">SUM(L5,E5)</f>
        <v>1500</v>
      </c>
      <c r="O5" s="194"/>
      <c r="P5" s="235"/>
      <c r="Q5" s="189" t="s">
        <v>91</v>
      </c>
      <c r="R5" s="283">
        <v>43634</v>
      </c>
      <c r="S5" s="285">
        <v>17100</v>
      </c>
      <c r="T5" s="266">
        <v>43776</v>
      </c>
      <c r="U5" s="33"/>
      <c r="V5" s="34"/>
      <c r="W5" s="33"/>
      <c r="X5" s="265"/>
      <c r="Y5" s="33"/>
      <c r="Z5" s="33"/>
      <c r="AA5" s="33"/>
      <c r="AB5" s="33"/>
      <c r="AC5" s="33"/>
      <c r="AD5" s="33"/>
    </row>
    <row r="6" spans="1:34" ht="24" customHeight="1">
      <c r="A6" s="37" t="s">
        <v>35</v>
      </c>
      <c r="B6" s="16" t="s">
        <v>27</v>
      </c>
      <c r="C6" s="16">
        <v>2</v>
      </c>
      <c r="D6" s="8">
        <v>1000</v>
      </c>
      <c r="E6" s="7">
        <f t="shared" si="0"/>
        <v>2000</v>
      </c>
      <c r="F6" s="29"/>
      <c r="G6" s="206"/>
      <c r="H6" s="18"/>
      <c r="I6" s="274"/>
      <c r="J6" s="9"/>
      <c r="K6" s="23"/>
      <c r="L6" s="19">
        <f t="shared" si="1"/>
        <v>0</v>
      </c>
      <c r="M6" s="25"/>
      <c r="N6" s="21">
        <f t="shared" si="2"/>
        <v>2000</v>
      </c>
      <c r="O6" s="194"/>
      <c r="P6" s="235"/>
      <c r="Q6" s="189" t="s">
        <v>90</v>
      </c>
      <c r="R6" s="283">
        <v>43628</v>
      </c>
      <c r="S6" s="285">
        <v>7260</v>
      </c>
      <c r="T6" s="266">
        <v>43647</v>
      </c>
      <c r="U6" s="33"/>
      <c r="V6" s="34"/>
      <c r="W6" s="33"/>
      <c r="X6" s="33"/>
      <c r="Y6" s="33"/>
      <c r="Z6" s="33"/>
      <c r="AA6" s="33"/>
      <c r="AB6" s="33"/>
      <c r="AC6" s="33"/>
      <c r="AD6" s="33"/>
    </row>
    <row r="7" spans="1:34" ht="24" customHeight="1">
      <c r="A7" s="37" t="s">
        <v>36</v>
      </c>
      <c r="B7" s="45" t="s">
        <v>18</v>
      </c>
      <c r="C7" s="16">
        <v>2</v>
      </c>
      <c r="D7" s="8">
        <v>1000</v>
      </c>
      <c r="E7" s="7">
        <f t="shared" si="0"/>
        <v>2000</v>
      </c>
      <c r="F7" s="29"/>
      <c r="G7" s="206"/>
      <c r="H7" s="291">
        <v>500</v>
      </c>
      <c r="I7" s="274"/>
      <c r="J7" s="9"/>
      <c r="K7" s="22"/>
      <c r="L7" s="19">
        <f t="shared" si="1"/>
        <v>500</v>
      </c>
      <c r="M7" s="25"/>
      <c r="N7" s="21">
        <f t="shared" si="2"/>
        <v>2500</v>
      </c>
      <c r="O7" s="194"/>
      <c r="P7" s="235"/>
      <c r="Q7" s="189" t="s">
        <v>88</v>
      </c>
      <c r="R7" s="283">
        <v>43634</v>
      </c>
      <c r="S7" s="285">
        <v>12480</v>
      </c>
      <c r="T7" s="266">
        <v>43634</v>
      </c>
      <c r="U7" s="33"/>
      <c r="V7" s="34"/>
      <c r="W7" s="33"/>
      <c r="X7" s="33"/>
      <c r="Y7" s="33"/>
      <c r="Z7" s="33"/>
      <c r="AA7" s="33"/>
      <c r="AB7" s="33"/>
      <c r="AC7" s="33"/>
      <c r="AD7" s="33"/>
    </row>
    <row r="8" spans="1:34" ht="24" customHeight="1">
      <c r="A8" s="37" t="s">
        <v>37</v>
      </c>
      <c r="B8" s="45" t="s">
        <v>5</v>
      </c>
      <c r="C8" s="16">
        <v>2</v>
      </c>
      <c r="D8" s="8">
        <v>1000</v>
      </c>
      <c r="E8" s="7">
        <f t="shared" si="0"/>
        <v>2000</v>
      </c>
      <c r="F8" s="29"/>
      <c r="G8" s="206">
        <v>1200</v>
      </c>
      <c r="H8" s="291">
        <v>1000</v>
      </c>
      <c r="I8" s="274"/>
      <c r="J8" s="9"/>
      <c r="K8" s="23"/>
      <c r="L8" s="19">
        <f t="shared" si="1"/>
        <v>2200</v>
      </c>
      <c r="M8" s="25"/>
      <c r="N8" s="21">
        <f t="shared" si="2"/>
        <v>4200</v>
      </c>
      <c r="O8" s="194"/>
      <c r="P8" s="235"/>
      <c r="Q8" s="189" t="s">
        <v>95</v>
      </c>
      <c r="R8" s="283">
        <v>43628</v>
      </c>
      <c r="S8" s="285">
        <v>5100</v>
      </c>
      <c r="T8" s="266">
        <v>43733</v>
      </c>
      <c r="U8" s="33"/>
      <c r="V8" s="34"/>
      <c r="W8" s="33"/>
      <c r="X8" s="33"/>
      <c r="Y8" s="33"/>
      <c r="Z8" s="33"/>
      <c r="AA8" s="33"/>
      <c r="AB8" s="33"/>
      <c r="AC8" s="33"/>
      <c r="AD8" s="33"/>
      <c r="AE8" s="178"/>
      <c r="AF8" s="178"/>
      <c r="AG8" s="178"/>
      <c r="AH8" s="178"/>
    </row>
    <row r="9" spans="1:34" ht="24" customHeight="1">
      <c r="A9" s="37" t="s">
        <v>38</v>
      </c>
      <c r="B9" s="45" t="s">
        <v>4</v>
      </c>
      <c r="C9" s="207">
        <v>4</v>
      </c>
      <c r="D9" s="8">
        <v>1000</v>
      </c>
      <c r="E9" s="7">
        <f t="shared" si="0"/>
        <v>4000</v>
      </c>
      <c r="F9" s="29"/>
      <c r="G9" s="206">
        <v>1600</v>
      </c>
      <c r="H9" s="18"/>
      <c r="I9" s="274"/>
      <c r="J9" s="9"/>
      <c r="K9" s="23"/>
      <c r="L9" s="19">
        <f t="shared" si="1"/>
        <v>1600</v>
      </c>
      <c r="M9" s="25"/>
      <c r="N9" s="21">
        <f t="shared" si="2"/>
        <v>5600</v>
      </c>
      <c r="O9" s="194"/>
      <c r="P9" s="235"/>
      <c r="Q9" s="249" t="s">
        <v>129</v>
      </c>
      <c r="R9" s="283">
        <v>43634</v>
      </c>
      <c r="S9" s="285">
        <v>10500</v>
      </c>
      <c r="T9" s="266">
        <v>43634</v>
      </c>
      <c r="U9" s="33"/>
      <c r="V9" s="34"/>
      <c r="W9" s="33"/>
      <c r="X9" s="33"/>
      <c r="Y9" s="33"/>
      <c r="Z9" s="33"/>
      <c r="AA9" s="33"/>
      <c r="AB9" s="33"/>
      <c r="AC9" s="33"/>
      <c r="AD9" s="33"/>
    </row>
    <row r="10" spans="1:34" ht="24" customHeight="1">
      <c r="A10" s="37" t="s">
        <v>39</v>
      </c>
      <c r="B10" s="45" t="s">
        <v>22</v>
      </c>
      <c r="C10" s="16">
        <v>2</v>
      </c>
      <c r="D10" s="8">
        <v>1000</v>
      </c>
      <c r="E10" s="7">
        <f t="shared" si="0"/>
        <v>2000</v>
      </c>
      <c r="F10" s="29"/>
      <c r="G10" s="206">
        <v>1200</v>
      </c>
      <c r="H10" s="18"/>
      <c r="I10" s="274"/>
      <c r="J10" s="9">
        <v>800</v>
      </c>
      <c r="K10" s="188">
        <v>1000</v>
      </c>
      <c r="L10" s="19">
        <f t="shared" si="1"/>
        <v>3000</v>
      </c>
      <c r="M10" s="25"/>
      <c r="N10" s="21">
        <f t="shared" si="2"/>
        <v>5000</v>
      </c>
      <c r="O10" s="194"/>
      <c r="P10" s="237"/>
      <c r="Q10" s="189" t="s">
        <v>107</v>
      </c>
      <c r="R10" s="283">
        <v>43637</v>
      </c>
      <c r="S10" s="285">
        <v>4350</v>
      </c>
      <c r="T10" s="266">
        <v>43637</v>
      </c>
      <c r="U10" s="33"/>
      <c r="V10" s="34"/>
      <c r="W10" s="33"/>
      <c r="X10" s="33"/>
      <c r="Y10" s="33"/>
      <c r="Z10" s="33"/>
      <c r="AA10" s="33"/>
      <c r="AB10" s="33"/>
      <c r="AC10" s="33"/>
      <c r="AD10" s="33"/>
    </row>
    <row r="11" spans="1:34" ht="24" customHeight="1">
      <c r="A11" s="37" t="s">
        <v>40</v>
      </c>
      <c r="B11" s="45" t="s">
        <v>9</v>
      </c>
      <c r="C11" s="16">
        <v>2</v>
      </c>
      <c r="D11" s="8">
        <v>1000</v>
      </c>
      <c r="E11" s="7">
        <f t="shared" si="0"/>
        <v>2000</v>
      </c>
      <c r="F11" s="29"/>
      <c r="G11" s="206"/>
      <c r="H11" s="18"/>
      <c r="I11" s="274"/>
      <c r="J11" s="9">
        <v>800</v>
      </c>
      <c r="K11" s="188">
        <v>500</v>
      </c>
      <c r="L11" s="19">
        <f t="shared" si="1"/>
        <v>1300</v>
      </c>
      <c r="M11" s="25"/>
      <c r="N11" s="21">
        <f t="shared" si="2"/>
        <v>3300</v>
      </c>
      <c r="O11" s="194"/>
      <c r="P11" s="235"/>
      <c r="Q11" s="214" t="s">
        <v>149</v>
      </c>
      <c r="R11" s="286">
        <v>43630</v>
      </c>
      <c r="S11" s="285">
        <v>10230</v>
      </c>
      <c r="T11" s="267">
        <v>43768</v>
      </c>
      <c r="U11" s="33"/>
      <c r="V11" s="34"/>
      <c r="W11" s="33"/>
      <c r="X11" s="33"/>
      <c r="Y11" s="33"/>
      <c r="Z11" s="33"/>
      <c r="AA11" s="33"/>
      <c r="AB11" s="33"/>
      <c r="AC11" s="33"/>
      <c r="AD11" s="33"/>
    </row>
    <row r="12" spans="1:34" ht="24" customHeight="1">
      <c r="A12" s="37" t="s">
        <v>41</v>
      </c>
      <c r="B12" s="45" t="s">
        <v>33</v>
      </c>
      <c r="C12" s="16">
        <v>2</v>
      </c>
      <c r="D12" s="8">
        <v>1000</v>
      </c>
      <c r="E12" s="7">
        <f t="shared" si="0"/>
        <v>2000</v>
      </c>
      <c r="F12" s="29"/>
      <c r="G12" s="206">
        <v>1200</v>
      </c>
      <c r="H12" s="18">
        <v>1500</v>
      </c>
      <c r="I12" s="274"/>
      <c r="J12" s="9"/>
      <c r="K12" s="22"/>
      <c r="L12" s="19">
        <f t="shared" si="1"/>
        <v>2700</v>
      </c>
      <c r="M12" s="25"/>
      <c r="N12" s="21">
        <f t="shared" si="2"/>
        <v>4700</v>
      </c>
      <c r="O12" s="194"/>
      <c r="P12" s="235"/>
      <c r="Q12" s="189" t="s">
        <v>97</v>
      </c>
      <c r="R12" s="283">
        <v>43635</v>
      </c>
      <c r="S12" s="285">
        <v>8250</v>
      </c>
      <c r="T12" s="266">
        <v>43636</v>
      </c>
      <c r="U12" s="33"/>
      <c r="V12" s="34"/>
      <c r="W12" s="33"/>
      <c r="X12" s="33"/>
      <c r="Y12" s="33"/>
      <c r="Z12" s="33"/>
      <c r="AA12" s="33"/>
      <c r="AB12" s="33"/>
      <c r="AC12" s="33"/>
      <c r="AD12" s="33"/>
    </row>
    <row r="13" spans="1:34" ht="24" customHeight="1">
      <c r="A13" s="37" t="s">
        <v>42</v>
      </c>
      <c r="B13" s="45" t="s">
        <v>176</v>
      </c>
      <c r="C13" s="16">
        <v>1</v>
      </c>
      <c r="D13" s="8">
        <v>1000</v>
      </c>
      <c r="E13" s="7">
        <f t="shared" si="0"/>
        <v>1000</v>
      </c>
      <c r="F13" s="29"/>
      <c r="G13" s="113"/>
      <c r="H13" s="18">
        <v>1000</v>
      </c>
      <c r="I13" s="272"/>
      <c r="J13" s="276"/>
      <c r="K13" s="22"/>
      <c r="L13" s="19">
        <f t="shared" si="1"/>
        <v>1000</v>
      </c>
      <c r="M13" s="25"/>
      <c r="N13" s="21">
        <f t="shared" si="2"/>
        <v>2000</v>
      </c>
      <c r="O13" s="194"/>
      <c r="P13" s="235"/>
      <c r="Q13" s="282" t="s">
        <v>177</v>
      </c>
      <c r="R13" s="283">
        <v>43630</v>
      </c>
      <c r="S13" s="289">
        <v>8040</v>
      </c>
      <c r="T13" s="266">
        <v>43636</v>
      </c>
      <c r="U13" s="33"/>
      <c r="V13" s="34" t="s">
        <v>189</v>
      </c>
      <c r="W13" s="33"/>
      <c r="X13" s="33"/>
      <c r="Y13" s="33"/>
      <c r="Z13" s="33"/>
      <c r="AA13" s="33"/>
      <c r="AB13" s="33"/>
      <c r="AC13" s="33"/>
      <c r="AD13" s="33"/>
    </row>
    <row r="14" spans="1:34" ht="24" customHeight="1">
      <c r="A14" s="37" t="s">
        <v>43</v>
      </c>
      <c r="B14" s="45" t="s">
        <v>25</v>
      </c>
      <c r="C14" s="16">
        <v>1</v>
      </c>
      <c r="D14" s="8">
        <v>1000</v>
      </c>
      <c r="E14" s="7">
        <f t="shared" si="0"/>
        <v>1000</v>
      </c>
      <c r="F14" s="29"/>
      <c r="G14" s="206">
        <v>1200</v>
      </c>
      <c r="H14" s="18"/>
      <c r="I14" s="274"/>
      <c r="J14" s="9"/>
      <c r="K14" s="23"/>
      <c r="L14" s="19">
        <f t="shared" si="1"/>
        <v>1200</v>
      </c>
      <c r="M14" s="25"/>
      <c r="N14" s="21">
        <f t="shared" si="2"/>
        <v>2200</v>
      </c>
      <c r="O14" s="194"/>
      <c r="P14" s="235"/>
      <c r="Q14" s="189" t="s">
        <v>98</v>
      </c>
      <c r="R14" s="283">
        <v>43635</v>
      </c>
      <c r="S14" s="285">
        <v>5700</v>
      </c>
      <c r="T14" s="266">
        <v>43840</v>
      </c>
      <c r="U14" s="33"/>
      <c r="V14" s="268"/>
      <c r="W14" s="269"/>
      <c r="X14" s="269"/>
      <c r="Y14" s="269"/>
      <c r="Z14" s="33"/>
      <c r="AA14" s="33"/>
      <c r="AB14" s="33"/>
      <c r="AC14" s="33"/>
      <c r="AD14" s="33"/>
    </row>
    <row r="15" spans="1:34" ht="24" customHeight="1">
      <c r="A15" s="37" t="s">
        <v>44</v>
      </c>
      <c r="B15" s="16" t="s">
        <v>80</v>
      </c>
      <c r="C15" s="273">
        <v>1</v>
      </c>
      <c r="D15" s="8">
        <v>1000</v>
      </c>
      <c r="E15" s="7">
        <f t="shared" si="0"/>
        <v>1000</v>
      </c>
      <c r="F15" s="29"/>
      <c r="G15" s="113">
        <v>400</v>
      </c>
      <c r="H15" s="16"/>
      <c r="I15" s="272">
        <v>1000</v>
      </c>
      <c r="J15" s="186"/>
      <c r="K15" s="188"/>
      <c r="L15" s="19">
        <f t="shared" si="1"/>
        <v>1400</v>
      </c>
      <c r="M15" s="108"/>
      <c r="N15" s="21">
        <f t="shared" si="2"/>
        <v>2400</v>
      </c>
      <c r="O15" s="196"/>
      <c r="P15" s="236"/>
      <c r="Q15" s="251" t="s">
        <v>131</v>
      </c>
      <c r="R15" s="283">
        <v>43636</v>
      </c>
      <c r="S15" s="285">
        <v>5280</v>
      </c>
      <c r="T15" s="266">
        <v>43636</v>
      </c>
      <c r="U15" s="33"/>
      <c r="V15" s="34"/>
      <c r="W15" s="33"/>
      <c r="X15" s="33"/>
      <c r="Y15" s="33"/>
      <c r="Z15" s="33"/>
      <c r="AA15" s="33"/>
      <c r="AB15" s="33"/>
      <c r="AC15" s="33"/>
      <c r="AD15" s="33"/>
    </row>
    <row r="16" spans="1:34" ht="24" customHeight="1">
      <c r="A16" s="37" t="s">
        <v>45</v>
      </c>
      <c r="B16" s="45" t="s">
        <v>8</v>
      </c>
      <c r="C16" s="16">
        <v>2</v>
      </c>
      <c r="D16" s="8">
        <v>1000</v>
      </c>
      <c r="E16" s="7">
        <f t="shared" si="0"/>
        <v>2000</v>
      </c>
      <c r="F16" s="29"/>
      <c r="G16" s="206">
        <v>1200</v>
      </c>
      <c r="H16" s="18"/>
      <c r="I16" s="274"/>
      <c r="J16" s="9"/>
      <c r="K16" s="188">
        <v>1000</v>
      </c>
      <c r="L16" s="19">
        <f t="shared" si="1"/>
        <v>2200</v>
      </c>
      <c r="M16" s="25"/>
      <c r="N16" s="21">
        <f t="shared" si="2"/>
        <v>4200</v>
      </c>
      <c r="O16" s="194"/>
      <c r="P16" s="235"/>
      <c r="Q16" s="189" t="s">
        <v>142</v>
      </c>
      <c r="R16" s="283">
        <v>43637</v>
      </c>
      <c r="S16" s="285">
        <v>6780</v>
      </c>
      <c r="T16" s="266">
        <v>43637</v>
      </c>
      <c r="U16" s="33"/>
      <c r="V16" s="34"/>
      <c r="W16" s="34"/>
      <c r="X16" s="34"/>
      <c r="Y16" s="33"/>
      <c r="Z16" s="33"/>
      <c r="AA16" s="33"/>
      <c r="AB16" s="33"/>
      <c r="AC16" s="33"/>
      <c r="AD16" s="33"/>
    </row>
    <row r="17" spans="1:30" ht="24" customHeight="1">
      <c r="A17" s="37" t="s">
        <v>75</v>
      </c>
      <c r="B17" s="45" t="s">
        <v>19</v>
      </c>
      <c r="C17" s="16">
        <v>1</v>
      </c>
      <c r="D17" s="8">
        <v>1000</v>
      </c>
      <c r="E17" s="7">
        <f t="shared" si="0"/>
        <v>1000</v>
      </c>
      <c r="F17" s="29"/>
      <c r="G17" s="206">
        <v>1200</v>
      </c>
      <c r="H17" s="118">
        <v>500</v>
      </c>
      <c r="I17" s="272">
        <v>1000</v>
      </c>
      <c r="J17" s="9"/>
      <c r="K17" s="187">
        <v>1000</v>
      </c>
      <c r="L17" s="19">
        <f t="shared" si="1"/>
        <v>3700</v>
      </c>
      <c r="M17" s="25"/>
      <c r="N17" s="21">
        <f t="shared" si="2"/>
        <v>4700</v>
      </c>
      <c r="O17" s="194"/>
      <c r="P17" s="235"/>
      <c r="Q17" s="250"/>
      <c r="R17" s="283">
        <v>43637</v>
      </c>
      <c r="S17" s="285">
        <v>3600</v>
      </c>
      <c r="T17" s="266">
        <v>43637</v>
      </c>
      <c r="U17" s="33"/>
      <c r="V17" s="34"/>
      <c r="W17" s="34"/>
      <c r="X17" s="34"/>
      <c r="Y17" s="33"/>
      <c r="Z17" s="33"/>
      <c r="AA17" s="33"/>
      <c r="AB17" s="33"/>
      <c r="AC17" s="33"/>
      <c r="AD17" s="33"/>
    </row>
    <row r="18" spans="1:30" ht="24" customHeight="1">
      <c r="A18" s="37" t="s">
        <v>76</v>
      </c>
      <c r="B18" s="45" t="s">
        <v>11</v>
      </c>
      <c r="C18" s="16">
        <v>1</v>
      </c>
      <c r="D18" s="8">
        <v>1000</v>
      </c>
      <c r="E18" s="7">
        <f t="shared" si="0"/>
        <v>1000</v>
      </c>
      <c r="F18" s="29"/>
      <c r="G18" s="206">
        <v>1200</v>
      </c>
      <c r="H18" s="18"/>
      <c r="I18" s="274"/>
      <c r="J18" s="9"/>
      <c r="K18" s="22"/>
      <c r="L18" s="19">
        <f t="shared" si="1"/>
        <v>1200</v>
      </c>
      <c r="M18" s="25"/>
      <c r="N18" s="21">
        <f t="shared" si="2"/>
        <v>2200</v>
      </c>
      <c r="O18" s="194"/>
      <c r="P18" s="235"/>
      <c r="Q18" s="189" t="s">
        <v>100</v>
      </c>
      <c r="R18" s="283">
        <v>43636</v>
      </c>
      <c r="S18" s="285">
        <v>6180</v>
      </c>
      <c r="T18" s="266">
        <v>43636</v>
      </c>
      <c r="U18" s="33"/>
      <c r="V18" s="34"/>
      <c r="W18" s="34"/>
      <c r="X18" s="34"/>
      <c r="Y18" s="33"/>
      <c r="Z18" s="33"/>
      <c r="AA18" s="33"/>
      <c r="AB18" s="33"/>
      <c r="AC18" s="33"/>
      <c r="AD18" s="33"/>
    </row>
    <row r="19" spans="1:30" ht="24" customHeight="1">
      <c r="A19" s="37" t="s">
        <v>69</v>
      </c>
      <c r="B19" s="45" t="s">
        <v>74</v>
      </c>
      <c r="C19" s="16">
        <v>1</v>
      </c>
      <c r="D19" s="8">
        <v>1000</v>
      </c>
      <c r="E19" s="7">
        <f t="shared" si="0"/>
        <v>1000</v>
      </c>
      <c r="F19" s="29"/>
      <c r="G19" s="206">
        <v>1200</v>
      </c>
      <c r="H19" s="18"/>
      <c r="I19" s="272">
        <v>1000</v>
      </c>
      <c r="J19" s="9"/>
      <c r="K19" s="23"/>
      <c r="L19" s="19">
        <f t="shared" si="1"/>
        <v>2200</v>
      </c>
      <c r="M19" s="25"/>
      <c r="N19" s="21">
        <f t="shared" si="2"/>
        <v>3200</v>
      </c>
      <c r="O19" s="194"/>
      <c r="P19" s="235"/>
      <c r="Q19" s="189" t="s">
        <v>94</v>
      </c>
      <c r="R19" s="283">
        <v>43637</v>
      </c>
      <c r="S19" s="285">
        <v>4200</v>
      </c>
      <c r="T19" s="266">
        <v>43641</v>
      </c>
      <c r="U19" s="33"/>
      <c r="V19" s="34"/>
      <c r="W19" s="34"/>
      <c r="X19" s="34"/>
      <c r="Y19" s="33"/>
      <c r="Z19" s="33"/>
      <c r="AA19" s="33"/>
      <c r="AB19" s="33"/>
      <c r="AC19" s="33"/>
      <c r="AD19" s="33"/>
    </row>
    <row r="20" spans="1:30" ht="24" customHeight="1">
      <c r="A20" s="37" t="s">
        <v>70</v>
      </c>
      <c r="B20" s="45" t="s">
        <v>67</v>
      </c>
      <c r="C20" s="16">
        <v>1</v>
      </c>
      <c r="D20" s="46">
        <v>1000</v>
      </c>
      <c r="E20" s="16">
        <f t="shared" si="0"/>
        <v>1000</v>
      </c>
      <c r="F20" s="29"/>
      <c r="G20" s="206"/>
      <c r="H20" s="291">
        <v>1000</v>
      </c>
      <c r="I20" s="274"/>
      <c r="J20" s="9"/>
      <c r="K20" s="188">
        <v>500</v>
      </c>
      <c r="L20" s="19">
        <f t="shared" si="1"/>
        <v>1500</v>
      </c>
      <c r="M20" s="25"/>
      <c r="N20" s="21">
        <f t="shared" si="2"/>
        <v>2500</v>
      </c>
      <c r="O20" s="194"/>
      <c r="P20" s="235"/>
      <c r="Q20" s="189" t="s">
        <v>89</v>
      </c>
      <c r="R20" s="283">
        <v>43647</v>
      </c>
      <c r="S20" s="285">
        <v>3840</v>
      </c>
      <c r="T20" s="266">
        <v>43741</v>
      </c>
      <c r="U20" s="33"/>
      <c r="V20" s="34"/>
      <c r="W20" s="34"/>
      <c r="X20" s="34"/>
      <c r="Y20" s="33"/>
      <c r="Z20" s="33"/>
      <c r="AA20" s="33"/>
      <c r="AB20" s="33"/>
      <c r="AC20" s="33"/>
      <c r="AD20" s="33"/>
    </row>
    <row r="21" spans="1:30" ht="24" customHeight="1">
      <c r="A21" s="37" t="s">
        <v>71</v>
      </c>
      <c r="B21" s="45" t="s">
        <v>66</v>
      </c>
      <c r="C21" s="16">
        <v>1</v>
      </c>
      <c r="D21" s="46">
        <v>1000</v>
      </c>
      <c r="E21" s="16">
        <f t="shared" si="0"/>
        <v>1000</v>
      </c>
      <c r="F21" s="29"/>
      <c r="G21" s="206">
        <v>1200</v>
      </c>
      <c r="H21" s="18"/>
      <c r="I21" s="272">
        <v>1000</v>
      </c>
      <c r="J21" s="9"/>
      <c r="K21" s="187">
        <v>500</v>
      </c>
      <c r="L21" s="19">
        <f t="shared" si="1"/>
        <v>2700</v>
      </c>
      <c r="M21" s="25"/>
      <c r="N21" s="21">
        <f t="shared" si="2"/>
        <v>3700</v>
      </c>
      <c r="O21" s="197"/>
      <c r="P21" s="238"/>
      <c r="Q21" s="252" t="s">
        <v>130</v>
      </c>
      <c r="R21" s="283">
        <v>43637</v>
      </c>
      <c r="S21" s="285">
        <v>6600</v>
      </c>
      <c r="T21" s="266">
        <v>43775</v>
      </c>
      <c r="U21" s="33"/>
      <c r="V21" s="34" t="s">
        <v>180</v>
      </c>
      <c r="W21" s="34"/>
      <c r="X21" s="34"/>
      <c r="Y21" s="34"/>
      <c r="Z21" s="34"/>
      <c r="AA21" s="33"/>
      <c r="AB21" s="33"/>
      <c r="AC21" s="33"/>
      <c r="AD21" s="33"/>
    </row>
    <row r="22" spans="1:30" ht="24" customHeight="1">
      <c r="A22" s="37" t="s">
        <v>72</v>
      </c>
      <c r="B22" s="45" t="s">
        <v>175</v>
      </c>
      <c r="C22" s="16">
        <v>2</v>
      </c>
      <c r="D22" s="8">
        <v>1000</v>
      </c>
      <c r="E22" s="7">
        <f t="shared" si="0"/>
        <v>2000</v>
      </c>
      <c r="F22" s="29"/>
      <c r="G22" s="206">
        <v>1200</v>
      </c>
      <c r="H22" s="18">
        <v>500</v>
      </c>
      <c r="I22" s="274"/>
      <c r="J22" s="9">
        <v>800</v>
      </c>
      <c r="K22" s="187">
        <v>1000</v>
      </c>
      <c r="L22" s="19">
        <f t="shared" si="1"/>
        <v>3500</v>
      </c>
      <c r="M22" s="25"/>
      <c r="N22" s="21">
        <f t="shared" si="2"/>
        <v>5500</v>
      </c>
      <c r="O22" s="194"/>
      <c r="P22" s="235"/>
      <c r="Q22" s="217" t="s">
        <v>110</v>
      </c>
      <c r="R22" s="283">
        <v>43636</v>
      </c>
      <c r="S22" s="285">
        <v>11910</v>
      </c>
      <c r="T22" s="266">
        <v>43733</v>
      </c>
      <c r="U22" s="33"/>
      <c r="V22" s="34"/>
      <c r="W22" s="33"/>
      <c r="X22" s="33"/>
      <c r="Y22" s="33"/>
      <c r="Z22" s="33"/>
      <c r="AA22" s="33"/>
      <c r="AB22" s="33"/>
      <c r="AC22" s="33"/>
      <c r="AD22" s="33"/>
    </row>
    <row r="23" spans="1:30" ht="24" customHeight="1">
      <c r="A23" s="37" t="s">
        <v>46</v>
      </c>
      <c r="B23" s="16" t="s">
        <v>31</v>
      </c>
      <c r="C23" s="16">
        <v>1</v>
      </c>
      <c r="D23" s="8">
        <v>1000</v>
      </c>
      <c r="E23" s="7">
        <f t="shared" si="0"/>
        <v>1000</v>
      </c>
      <c r="F23" s="29"/>
      <c r="G23" s="206">
        <v>1200</v>
      </c>
      <c r="H23" s="18"/>
      <c r="I23" s="272">
        <v>1000</v>
      </c>
      <c r="J23" s="9">
        <v>800</v>
      </c>
      <c r="K23" s="279"/>
      <c r="L23" s="19">
        <f t="shared" si="1"/>
        <v>3000</v>
      </c>
      <c r="M23" s="26"/>
      <c r="N23" s="21">
        <f t="shared" si="2"/>
        <v>4000</v>
      </c>
      <c r="O23" s="194"/>
      <c r="P23" s="235"/>
      <c r="Q23" s="189" t="s">
        <v>101</v>
      </c>
      <c r="R23" s="283">
        <v>43628</v>
      </c>
      <c r="S23" s="244">
        <v>3900</v>
      </c>
      <c r="T23" s="266">
        <v>43628</v>
      </c>
      <c r="U23" s="33"/>
      <c r="V23" s="34"/>
      <c r="W23" s="34"/>
      <c r="X23" s="34"/>
      <c r="Y23" s="33"/>
      <c r="Z23" s="33"/>
      <c r="AA23" s="33"/>
      <c r="AB23" s="33"/>
      <c r="AC23" s="33"/>
      <c r="AD23" s="33"/>
    </row>
    <row r="24" spans="1:30" ht="24" customHeight="1">
      <c r="A24" s="37" t="s">
        <v>47</v>
      </c>
      <c r="B24" s="45" t="s">
        <v>17</v>
      </c>
      <c r="C24" s="16">
        <v>2</v>
      </c>
      <c r="D24" s="8">
        <v>1000</v>
      </c>
      <c r="E24" s="7">
        <f t="shared" si="0"/>
        <v>2000</v>
      </c>
      <c r="F24" s="29"/>
      <c r="G24" s="206"/>
      <c r="H24" s="18"/>
      <c r="I24" s="274"/>
      <c r="J24" s="9"/>
      <c r="K24" s="23"/>
      <c r="L24" s="19">
        <f t="shared" si="1"/>
        <v>0</v>
      </c>
      <c r="M24" s="25"/>
      <c r="N24" s="21">
        <f t="shared" si="2"/>
        <v>2000</v>
      </c>
      <c r="O24" s="194"/>
      <c r="P24" s="235"/>
      <c r="Q24" s="218" t="s">
        <v>121</v>
      </c>
      <c r="R24" s="283">
        <v>43635</v>
      </c>
      <c r="S24" s="285">
        <v>5700</v>
      </c>
      <c r="T24" s="266">
        <v>43657</v>
      </c>
      <c r="U24" s="33"/>
      <c r="V24" s="34"/>
      <c r="W24" s="34"/>
      <c r="X24" s="34"/>
      <c r="Y24" s="33"/>
      <c r="Z24" s="33"/>
      <c r="AA24" s="33"/>
      <c r="AB24" s="33"/>
      <c r="AC24" s="33"/>
      <c r="AD24" s="33"/>
    </row>
    <row r="25" spans="1:30" ht="24" customHeight="1">
      <c r="A25" s="37" t="s">
        <v>48</v>
      </c>
      <c r="B25" s="45" t="s">
        <v>28</v>
      </c>
      <c r="C25" s="16">
        <v>1</v>
      </c>
      <c r="D25" s="8">
        <v>1000</v>
      </c>
      <c r="E25" s="7">
        <f t="shared" si="0"/>
        <v>1000</v>
      </c>
      <c r="F25" s="29"/>
      <c r="G25" s="206">
        <v>1200</v>
      </c>
      <c r="H25" s="18">
        <v>1000</v>
      </c>
      <c r="I25" s="274"/>
      <c r="J25" s="9"/>
      <c r="K25" s="23"/>
      <c r="L25" s="19">
        <f t="shared" si="1"/>
        <v>2200</v>
      </c>
      <c r="M25" s="25"/>
      <c r="N25" s="21">
        <f t="shared" si="2"/>
        <v>3200</v>
      </c>
      <c r="O25" s="194"/>
      <c r="P25" s="235"/>
      <c r="Q25" s="189" t="s">
        <v>102</v>
      </c>
      <c r="R25" s="283">
        <v>43635</v>
      </c>
      <c r="S25" s="287">
        <v>3900</v>
      </c>
      <c r="T25" s="266">
        <v>43636</v>
      </c>
      <c r="U25" s="33"/>
      <c r="V25" s="34"/>
      <c r="W25" s="33"/>
      <c r="X25" s="33"/>
      <c r="Y25" s="33"/>
      <c r="Z25" s="33"/>
      <c r="AA25" s="33"/>
      <c r="AB25" s="33"/>
      <c r="AC25" s="33"/>
      <c r="AD25" s="33"/>
    </row>
    <row r="26" spans="1:30" ht="24" customHeight="1">
      <c r="A26" s="37" t="s">
        <v>49</v>
      </c>
      <c r="B26" s="16" t="s">
        <v>124</v>
      </c>
      <c r="C26" s="219">
        <v>1</v>
      </c>
      <c r="D26" s="8">
        <v>1000</v>
      </c>
      <c r="E26" s="7">
        <f t="shared" si="0"/>
        <v>1000</v>
      </c>
      <c r="F26" s="29"/>
      <c r="G26" s="206">
        <v>1200</v>
      </c>
      <c r="H26" s="18">
        <v>1000</v>
      </c>
      <c r="I26" s="293">
        <v>1000</v>
      </c>
      <c r="J26" s="186"/>
      <c r="K26" s="187">
        <v>500</v>
      </c>
      <c r="L26" s="19">
        <f t="shared" si="1"/>
        <v>3700</v>
      </c>
      <c r="M26" s="108"/>
      <c r="N26" s="21">
        <f t="shared" si="2"/>
        <v>4700</v>
      </c>
      <c r="O26" s="196"/>
      <c r="P26" s="236"/>
      <c r="Q26" s="250" t="s">
        <v>182</v>
      </c>
      <c r="R26" s="288" t="s">
        <v>181</v>
      </c>
      <c r="S26" s="287">
        <v>3750</v>
      </c>
      <c r="T26" s="266">
        <v>43874</v>
      </c>
      <c r="U26" s="33"/>
      <c r="V26" s="34"/>
      <c r="W26" s="270"/>
      <c r="X26" s="33"/>
      <c r="Y26" s="33"/>
      <c r="Z26" s="199"/>
      <c r="AA26" s="33"/>
      <c r="AB26" s="33"/>
      <c r="AC26" s="33"/>
      <c r="AD26" s="33"/>
    </row>
    <row r="27" spans="1:30" ht="24" customHeight="1">
      <c r="A27" s="37" t="s">
        <v>50</v>
      </c>
      <c r="B27" s="45" t="s">
        <v>16</v>
      </c>
      <c r="C27" s="16">
        <v>2</v>
      </c>
      <c r="D27" s="8">
        <v>1000</v>
      </c>
      <c r="E27" s="7">
        <f t="shared" si="0"/>
        <v>2000</v>
      </c>
      <c r="F27" s="29"/>
      <c r="G27" s="206">
        <v>1200</v>
      </c>
      <c r="H27" s="18"/>
      <c r="I27" s="274"/>
      <c r="J27" s="9"/>
      <c r="K27" s="23"/>
      <c r="L27" s="19">
        <f t="shared" si="1"/>
        <v>1200</v>
      </c>
      <c r="M27" s="25"/>
      <c r="N27" s="21">
        <f t="shared" si="2"/>
        <v>3200</v>
      </c>
      <c r="O27" s="194"/>
      <c r="P27" s="235"/>
      <c r="Q27" s="189" t="s">
        <v>103</v>
      </c>
      <c r="R27" s="283">
        <v>43634</v>
      </c>
      <c r="S27" s="285">
        <v>6000</v>
      </c>
      <c r="T27" s="266">
        <v>43635</v>
      </c>
      <c r="U27" s="33"/>
      <c r="V27" s="34"/>
      <c r="W27" s="33"/>
      <c r="X27" s="33"/>
      <c r="Y27" s="33"/>
      <c r="Z27" s="33"/>
      <c r="AA27" s="33"/>
      <c r="AB27" s="33"/>
      <c r="AC27" s="33"/>
      <c r="AD27" s="33"/>
    </row>
    <row r="28" spans="1:30" ht="24" customHeight="1">
      <c r="A28" s="37" t="s">
        <v>51</v>
      </c>
      <c r="B28" s="277" t="s">
        <v>6</v>
      </c>
      <c r="C28" s="114">
        <v>1</v>
      </c>
      <c r="D28" s="12">
        <v>1000</v>
      </c>
      <c r="E28" s="107">
        <f t="shared" si="0"/>
        <v>1000</v>
      </c>
      <c r="F28" s="100"/>
      <c r="G28" s="206">
        <v>400</v>
      </c>
      <c r="H28" s="292">
        <v>1000</v>
      </c>
      <c r="I28" s="274"/>
      <c r="J28" s="14"/>
      <c r="K28" s="187">
        <v>500</v>
      </c>
      <c r="L28" s="19">
        <f t="shared" si="1"/>
        <v>1900</v>
      </c>
      <c r="M28" s="105"/>
      <c r="N28" s="21">
        <f t="shared" si="2"/>
        <v>2900</v>
      </c>
      <c r="O28" s="280"/>
      <c r="P28" s="281"/>
      <c r="Q28" s="189" t="s">
        <v>108</v>
      </c>
      <c r="R28" s="283">
        <v>43636</v>
      </c>
      <c r="S28" s="290">
        <v>6450</v>
      </c>
      <c r="T28" s="266">
        <v>43794</v>
      </c>
      <c r="U28" s="33"/>
      <c r="V28" s="34"/>
      <c r="W28" s="33"/>
      <c r="X28" s="33"/>
      <c r="Y28" s="33"/>
      <c r="Z28" s="33"/>
      <c r="AA28" s="33"/>
      <c r="AB28" s="33"/>
      <c r="AC28" s="33"/>
      <c r="AD28" s="33"/>
    </row>
    <row r="29" spans="1:30" ht="22.5" customHeight="1">
      <c r="A29" s="37" t="s">
        <v>52</v>
      </c>
      <c r="B29" s="45" t="s">
        <v>23</v>
      </c>
      <c r="C29" s="207">
        <v>3</v>
      </c>
      <c r="D29" s="8">
        <v>1000</v>
      </c>
      <c r="E29" s="7">
        <f t="shared" si="0"/>
        <v>3000</v>
      </c>
      <c r="F29" s="39"/>
      <c r="G29" s="206"/>
      <c r="H29" s="18"/>
      <c r="I29" s="275"/>
      <c r="J29" s="9"/>
      <c r="K29" s="203"/>
      <c r="L29" s="43">
        <f t="shared" si="1"/>
        <v>0</v>
      </c>
      <c r="M29" s="44"/>
      <c r="N29" s="59">
        <f t="shared" si="2"/>
        <v>3000</v>
      </c>
      <c r="O29" s="194"/>
      <c r="P29" s="235"/>
      <c r="Q29" s="189" t="s">
        <v>104</v>
      </c>
      <c r="R29" s="283">
        <v>43637</v>
      </c>
      <c r="S29" s="285">
        <v>9270</v>
      </c>
      <c r="T29" s="266">
        <v>43693</v>
      </c>
      <c r="U29" s="33"/>
      <c r="V29" s="34"/>
      <c r="W29" s="33"/>
      <c r="X29" s="33"/>
      <c r="Y29" s="33"/>
      <c r="Z29" s="33"/>
      <c r="AA29" s="33"/>
      <c r="AB29" s="33"/>
      <c r="AC29" s="33"/>
      <c r="AD29" s="33"/>
    </row>
    <row r="30" spans="1:30" ht="24" customHeight="1">
      <c r="A30" s="37" t="s">
        <v>53</v>
      </c>
      <c r="B30" s="45" t="s">
        <v>7</v>
      </c>
      <c r="C30" s="16">
        <v>2</v>
      </c>
      <c r="D30" s="8">
        <v>1000</v>
      </c>
      <c r="E30" s="7">
        <f t="shared" si="0"/>
        <v>2000</v>
      </c>
      <c r="F30" s="39"/>
      <c r="G30" s="207"/>
      <c r="H30" s="18">
        <v>500</v>
      </c>
      <c r="I30" s="275"/>
      <c r="J30" s="9">
        <v>800</v>
      </c>
      <c r="K30" s="203"/>
      <c r="L30" s="43">
        <f t="shared" si="1"/>
        <v>1300</v>
      </c>
      <c r="M30" s="44"/>
      <c r="N30" s="59">
        <f t="shared" si="2"/>
        <v>3300</v>
      </c>
      <c r="O30" s="194"/>
      <c r="P30" s="235"/>
      <c r="Q30" s="189" t="s">
        <v>105</v>
      </c>
      <c r="R30" s="283">
        <v>43635</v>
      </c>
      <c r="S30" s="285">
        <v>7350</v>
      </c>
      <c r="T30" s="266">
        <v>43775</v>
      </c>
      <c r="U30" s="33"/>
      <c r="V30" s="34"/>
      <c r="W30" s="34"/>
      <c r="X30" s="33"/>
      <c r="Y30" s="33"/>
      <c r="Z30" s="33"/>
      <c r="AA30" s="33"/>
      <c r="AB30" s="33"/>
      <c r="AC30" s="33"/>
      <c r="AD30" s="33"/>
    </row>
    <row r="31" spans="1:30" ht="24" customHeight="1" thickBot="1">
      <c r="A31" s="37" t="s">
        <v>54</v>
      </c>
      <c r="B31" s="45" t="s">
        <v>13</v>
      </c>
      <c r="C31" s="207">
        <v>3</v>
      </c>
      <c r="D31" s="8">
        <v>1000</v>
      </c>
      <c r="E31" s="7">
        <f t="shared" si="0"/>
        <v>3000</v>
      </c>
      <c r="F31" s="39"/>
      <c r="G31" s="207"/>
      <c r="H31" s="18"/>
      <c r="I31" s="275"/>
      <c r="J31" s="9"/>
      <c r="K31" s="278">
        <v>500</v>
      </c>
      <c r="L31" s="43">
        <f t="shared" si="1"/>
        <v>500</v>
      </c>
      <c r="M31" s="44"/>
      <c r="N31" s="59">
        <f t="shared" si="2"/>
        <v>3500</v>
      </c>
      <c r="O31" s="194"/>
      <c r="P31" s="240"/>
      <c r="Q31" s="189" t="s">
        <v>92</v>
      </c>
      <c r="R31" s="284">
        <v>43630</v>
      </c>
      <c r="S31" s="285">
        <v>10170</v>
      </c>
      <c r="T31" s="271">
        <v>43630</v>
      </c>
      <c r="U31" s="33"/>
      <c r="V31" s="34"/>
      <c r="W31" s="34"/>
      <c r="X31" s="33"/>
      <c r="Y31" s="33"/>
      <c r="Z31" s="33"/>
      <c r="AA31" s="33"/>
      <c r="AB31" s="33"/>
      <c r="AC31" s="33"/>
      <c r="AD31" s="33"/>
    </row>
    <row r="32" spans="1:30" ht="18" customHeight="1">
      <c r="A32" s="37" t="s">
        <v>55</v>
      </c>
      <c r="B32" s="45" t="s">
        <v>15</v>
      </c>
      <c r="C32" s="16">
        <v>2</v>
      </c>
      <c r="D32" s="8">
        <v>1000</v>
      </c>
      <c r="E32" s="7">
        <f t="shared" si="0"/>
        <v>2000</v>
      </c>
      <c r="F32" s="39"/>
      <c r="G32" s="207">
        <v>1200</v>
      </c>
      <c r="H32" s="18"/>
      <c r="I32" s="275"/>
      <c r="J32" s="9">
        <v>400</v>
      </c>
      <c r="K32" s="22"/>
      <c r="L32" s="43">
        <f t="shared" si="1"/>
        <v>1600</v>
      </c>
      <c r="M32" s="44"/>
      <c r="N32" s="179">
        <f t="shared" si="2"/>
        <v>3600</v>
      </c>
      <c r="O32" s="198"/>
      <c r="P32" s="241"/>
      <c r="Q32" s="189" t="s">
        <v>106</v>
      </c>
      <c r="R32" s="283">
        <v>43633</v>
      </c>
      <c r="S32" s="285">
        <v>8520</v>
      </c>
      <c r="T32" s="266">
        <v>43759</v>
      </c>
      <c r="U32" s="33"/>
      <c r="V32" s="34"/>
      <c r="W32" s="34"/>
      <c r="X32" s="33"/>
      <c r="Y32" s="33"/>
      <c r="Z32" s="33"/>
      <c r="AA32" s="33"/>
      <c r="AB32" s="33"/>
      <c r="AC32" s="33"/>
      <c r="AD32" s="33"/>
    </row>
    <row r="33" spans="1:30" ht="18" customHeight="1">
      <c r="A33" s="37" t="s">
        <v>56</v>
      </c>
      <c r="B33" s="45" t="s">
        <v>34</v>
      </c>
      <c r="C33" s="16">
        <v>1</v>
      </c>
      <c r="D33" s="8">
        <v>1000</v>
      </c>
      <c r="E33" s="7">
        <f t="shared" si="0"/>
        <v>1000</v>
      </c>
      <c r="F33" s="39"/>
      <c r="G33" s="207">
        <v>1200</v>
      </c>
      <c r="H33" s="18">
        <v>500</v>
      </c>
      <c r="I33" s="275"/>
      <c r="J33" s="9"/>
      <c r="K33" s="203"/>
      <c r="L33" s="43">
        <f t="shared" si="1"/>
        <v>1700</v>
      </c>
      <c r="M33" s="44"/>
      <c r="N33" s="179">
        <f t="shared" si="2"/>
        <v>2700</v>
      </c>
      <c r="O33" s="198"/>
      <c r="P33" s="241"/>
      <c r="Q33" s="217" t="s">
        <v>120</v>
      </c>
      <c r="R33" s="284">
        <v>43669</v>
      </c>
      <c r="S33" s="285">
        <v>3450</v>
      </c>
      <c r="T33" s="271">
        <v>43669</v>
      </c>
      <c r="U33" s="33"/>
      <c r="V33" s="34"/>
      <c r="W33" s="34"/>
      <c r="X33" s="33"/>
      <c r="Y33" s="33"/>
      <c r="Z33" s="33"/>
      <c r="AA33" s="33"/>
      <c r="AB33" s="33"/>
      <c r="AC33" s="33"/>
      <c r="AD33" s="33"/>
    </row>
    <row r="34" spans="1:30" ht="18" customHeight="1">
      <c r="A34" s="37" t="s">
        <v>57</v>
      </c>
      <c r="U34" s="33"/>
      <c r="V34" s="34"/>
      <c r="W34" s="33"/>
      <c r="X34" s="33"/>
      <c r="Y34" s="33"/>
      <c r="Z34" s="33"/>
      <c r="AA34" s="33"/>
      <c r="AB34" s="33"/>
      <c r="AC34" s="33"/>
      <c r="AD34" s="33"/>
    </row>
    <row r="35" spans="1:30" ht="15.75">
      <c r="C35" s="49">
        <f>SUM(C5:C34)</f>
        <v>48</v>
      </c>
      <c r="H35" s="49">
        <f>COUNTA(H5:H34)</f>
        <v>12</v>
      </c>
      <c r="I35" s="49">
        <f>COUNTA(I5:I34)</f>
        <v>6</v>
      </c>
      <c r="J35" s="49">
        <f>COUNTA(J5:J34)</f>
        <v>6</v>
      </c>
      <c r="K35" s="49">
        <f>COUNTA(K5:K34)</f>
        <v>11</v>
      </c>
    </row>
    <row r="36" spans="1:30" ht="15.75">
      <c r="C36" s="49"/>
      <c r="E36" s="49">
        <f>SUM(E5:E34)</f>
        <v>48000</v>
      </c>
      <c r="G36" s="49">
        <f>SUM(G5:G34)</f>
        <v>21600</v>
      </c>
      <c r="I36" s="49">
        <f>SUM(I5:I34)</f>
        <v>6000</v>
      </c>
      <c r="J36" s="49">
        <f>SUM(J5:J34)</f>
        <v>4400</v>
      </c>
      <c r="K36" s="49">
        <f>SUM(K5:K34)</f>
        <v>7500</v>
      </c>
    </row>
    <row r="37" spans="1:30" ht="45.75" customHeight="1">
      <c r="A37" s="36" t="s">
        <v>173</v>
      </c>
    </row>
    <row r="39" spans="1:30" s="33" customFormat="1" ht="15.75">
      <c r="C39" s="38">
        <f>SUM(C5:C34)+SUM(C28:C33)</f>
        <v>60</v>
      </c>
      <c r="E39" s="38">
        <f>SUM(E5:E27)+SUM(E28:E31)</f>
        <v>45000</v>
      </c>
      <c r="G39" s="38">
        <f>SUM(G5:G27)+SUM(G28:G31)</f>
        <v>19200</v>
      </c>
      <c r="H39" s="38">
        <f>SUM(H5:H27)+SUM(H28:H31)</f>
        <v>9500</v>
      </c>
      <c r="I39" s="38">
        <f>SUM(I5:I31)</f>
        <v>6000</v>
      </c>
      <c r="J39" s="38">
        <f>SUM(J5:J27)+SUM(J28:J31)</f>
        <v>4000</v>
      </c>
      <c r="K39" s="35">
        <f>SUM(K5:K34)</f>
        <v>7500</v>
      </c>
      <c r="L39" s="51">
        <f>SUM(L5:L31)</f>
        <v>46200</v>
      </c>
      <c r="M39" s="34"/>
      <c r="N39" s="172">
        <f>SUM(N5:N34)</f>
        <v>97500</v>
      </c>
      <c r="S39" s="172">
        <f>SUM(S5:S33)</f>
        <v>205860</v>
      </c>
    </row>
    <row r="42" spans="1:30" ht="15">
      <c r="A42" s="30" t="s">
        <v>174</v>
      </c>
    </row>
  </sheetData>
  <sortState ref="B5:S39">
    <sortCondition ref="B5:B39"/>
  </sortState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53" fitToWidth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7"/>
  <sheetViews>
    <sheetView topLeftCell="A19" zoomScale="110" zoomScaleNormal="110" workbookViewId="0">
      <selection activeCell="I33" sqref="I33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36" bestFit="1" customWidth="1"/>
    <col min="8" max="8" width="8.7109375" style="4" bestFit="1" customWidth="1"/>
    <col min="9" max="9" width="8.28515625" style="1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9.7109375" style="1" bestFit="1" customWidth="1"/>
    <col min="19" max="19" width="11.5703125" style="1" bestFit="1" customWidth="1"/>
    <col min="20" max="20" width="1.7109375" style="1" customWidth="1"/>
    <col min="21" max="21" width="5.140625" style="1" bestFit="1" customWidth="1"/>
    <col min="22" max="16384" width="9.140625" style="1"/>
  </cols>
  <sheetData>
    <row r="1" spans="1:33" ht="57" customHeight="1">
      <c r="A1" s="32" t="s">
        <v>123</v>
      </c>
    </row>
    <row r="2" spans="1:33" ht="12.75" customHeight="1">
      <c r="A2" s="3"/>
      <c r="B2" s="36" t="s">
        <v>82</v>
      </c>
    </row>
    <row r="3" spans="1:33" ht="27" customHeight="1" thickBot="1">
      <c r="A3" s="2"/>
      <c r="B3" s="5"/>
      <c r="C3" s="5"/>
      <c r="D3" s="324" t="s">
        <v>64</v>
      </c>
      <c r="E3" s="324"/>
      <c r="F3" s="5"/>
      <c r="G3" s="5"/>
      <c r="H3" s="325" t="s">
        <v>59</v>
      </c>
      <c r="I3" s="325"/>
      <c r="J3" s="325"/>
      <c r="K3" s="175"/>
      <c r="L3" s="175"/>
      <c r="M3" s="175"/>
      <c r="N3" s="31" t="s">
        <v>65</v>
      </c>
    </row>
    <row r="4" spans="1:33" ht="149.2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1" t="s">
        <v>115</v>
      </c>
      <c r="S4" s="92" t="s">
        <v>60</v>
      </c>
    </row>
    <row r="5" spans="1:33" ht="24" customHeight="1" thickBot="1">
      <c r="A5" s="37" t="s">
        <v>3</v>
      </c>
      <c r="B5" s="190" t="s">
        <v>81</v>
      </c>
      <c r="C5" s="191">
        <v>1</v>
      </c>
      <c r="D5" s="12">
        <v>1000</v>
      </c>
      <c r="E5" s="11">
        <f t="shared" ref="E5:E26" si="0">D5*C5</f>
        <v>1000</v>
      </c>
      <c r="F5" s="29"/>
      <c r="G5" s="113">
        <v>1200</v>
      </c>
      <c r="H5" s="114"/>
      <c r="I5" s="184">
        <v>1000</v>
      </c>
      <c r="J5" s="204"/>
      <c r="K5" s="187"/>
      <c r="L5" s="19">
        <f t="shared" ref="L5:L26" si="1">SUM(G5:K5)</f>
        <v>2200</v>
      </c>
      <c r="M5" s="108"/>
      <c r="N5" s="21">
        <f>SUM(L5,E5)</f>
        <v>3200</v>
      </c>
      <c r="O5" s="195"/>
      <c r="P5" s="153"/>
      <c r="Q5" s="137"/>
      <c r="R5" s="160"/>
      <c r="S5" s="256">
        <v>43272</v>
      </c>
      <c r="U5" s="212" t="s">
        <v>158</v>
      </c>
      <c r="V5" s="178"/>
      <c r="W5" s="259"/>
      <c r="X5" s="178"/>
    </row>
    <row r="6" spans="1:33" ht="24" customHeight="1">
      <c r="A6" s="37" t="s">
        <v>35</v>
      </c>
      <c r="B6" s="45" t="s">
        <v>29</v>
      </c>
      <c r="C6" s="16">
        <v>1</v>
      </c>
      <c r="D6" s="8">
        <v>1000</v>
      </c>
      <c r="E6" s="7">
        <f t="shared" si="0"/>
        <v>1000</v>
      </c>
      <c r="F6" s="29"/>
      <c r="G6" s="206">
        <v>1200</v>
      </c>
      <c r="H6" s="18"/>
      <c r="I6" s="13"/>
      <c r="J6" s="9">
        <v>800</v>
      </c>
      <c r="K6" s="23"/>
      <c r="L6" s="19">
        <f t="shared" si="1"/>
        <v>2000</v>
      </c>
      <c r="M6" s="25"/>
      <c r="N6" s="21">
        <f>SUM(L6,E6)</f>
        <v>3000</v>
      </c>
      <c r="O6" s="194"/>
      <c r="P6" s="235"/>
      <c r="Q6" s="189" t="s">
        <v>87</v>
      </c>
      <c r="R6" s="244"/>
      <c r="S6" s="210">
        <v>43276</v>
      </c>
      <c r="U6" s="212" t="s">
        <v>168</v>
      </c>
      <c r="V6" s="178"/>
      <c r="W6" s="178"/>
      <c r="X6" s="178"/>
    </row>
    <row r="7" spans="1:33" ht="24" customHeight="1">
      <c r="A7" s="37" t="s">
        <v>36</v>
      </c>
      <c r="B7" s="181" t="s">
        <v>125</v>
      </c>
      <c r="C7" s="180">
        <v>1</v>
      </c>
      <c r="D7" s="8">
        <v>1000</v>
      </c>
      <c r="E7" s="7">
        <f t="shared" si="0"/>
        <v>1000</v>
      </c>
      <c r="F7" s="29"/>
      <c r="G7" s="113">
        <v>1200</v>
      </c>
      <c r="H7" s="16">
        <v>200</v>
      </c>
      <c r="I7" s="184">
        <v>1000</v>
      </c>
      <c r="J7" s="186"/>
      <c r="K7" s="188"/>
      <c r="L7" s="19">
        <f t="shared" si="1"/>
        <v>2400</v>
      </c>
      <c r="M7" s="108"/>
      <c r="N7" s="21">
        <f>SUM(L7,E7)</f>
        <v>3400</v>
      </c>
      <c r="O7" s="196"/>
      <c r="P7" s="236"/>
      <c r="Q7" s="214" t="s">
        <v>141</v>
      </c>
      <c r="R7" s="245"/>
      <c r="S7" s="210">
        <v>43266</v>
      </c>
      <c r="U7" s="212" t="s">
        <v>162</v>
      </c>
      <c r="V7" s="178"/>
      <c r="W7" s="178"/>
      <c r="X7" s="178"/>
    </row>
    <row r="8" spans="1:33" ht="24" customHeight="1">
      <c r="A8" s="208" t="s">
        <v>37</v>
      </c>
      <c r="B8" s="6" t="s">
        <v>12</v>
      </c>
      <c r="C8" s="16">
        <v>2</v>
      </c>
      <c r="D8" s="8">
        <v>1000</v>
      </c>
      <c r="E8" s="7">
        <f t="shared" si="0"/>
        <v>2000</v>
      </c>
      <c r="F8" s="29"/>
      <c r="G8" s="206"/>
      <c r="H8" s="18"/>
      <c r="I8" s="13"/>
      <c r="J8" s="9"/>
      <c r="K8" s="23"/>
      <c r="L8" s="19">
        <f t="shared" si="1"/>
        <v>0</v>
      </c>
      <c r="M8" s="25"/>
      <c r="N8" s="21">
        <f t="shared" ref="N8:N17" si="2">SUM(L8,E8)</f>
        <v>2000</v>
      </c>
      <c r="O8" s="194"/>
      <c r="P8" s="235"/>
      <c r="Q8" s="189" t="s">
        <v>91</v>
      </c>
      <c r="R8" s="244"/>
      <c r="S8" s="210">
        <v>43258</v>
      </c>
      <c r="U8" s="212" t="s">
        <v>155</v>
      </c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</row>
    <row r="9" spans="1:33" ht="24" customHeight="1">
      <c r="A9" s="37" t="s">
        <v>38</v>
      </c>
      <c r="B9" s="7" t="s">
        <v>27</v>
      </c>
      <c r="C9" s="16">
        <v>1</v>
      </c>
      <c r="D9" s="8">
        <v>1000</v>
      </c>
      <c r="E9" s="7">
        <f t="shared" si="0"/>
        <v>1000</v>
      </c>
      <c r="F9" s="29"/>
      <c r="G9" s="206"/>
      <c r="H9" s="18"/>
      <c r="I9" s="13"/>
      <c r="J9" s="9"/>
      <c r="K9" s="23"/>
      <c r="L9" s="19">
        <f t="shared" si="1"/>
        <v>0</v>
      </c>
      <c r="M9" s="25"/>
      <c r="N9" s="21">
        <f t="shared" si="2"/>
        <v>1000</v>
      </c>
      <c r="O9" s="194"/>
      <c r="P9" s="235"/>
      <c r="Q9" s="189" t="s">
        <v>90</v>
      </c>
      <c r="R9" s="244"/>
      <c r="S9" s="210">
        <v>43266</v>
      </c>
      <c r="U9" s="212" t="s">
        <v>159</v>
      </c>
      <c r="V9" s="178"/>
      <c r="W9" s="178"/>
      <c r="X9" s="178"/>
    </row>
    <row r="10" spans="1:33" ht="24" customHeight="1">
      <c r="A10" s="37" t="s">
        <v>39</v>
      </c>
      <c r="B10" s="45" t="s">
        <v>18</v>
      </c>
      <c r="C10" s="50">
        <v>2</v>
      </c>
      <c r="D10" s="8">
        <v>1000</v>
      </c>
      <c r="E10" s="7">
        <f t="shared" si="0"/>
        <v>2000</v>
      </c>
      <c r="F10" s="29"/>
      <c r="G10" s="206"/>
      <c r="H10" s="18"/>
      <c r="I10" s="13"/>
      <c r="J10" s="9"/>
      <c r="K10" s="23"/>
      <c r="L10" s="19">
        <f t="shared" si="1"/>
        <v>0</v>
      </c>
      <c r="M10" s="25"/>
      <c r="N10" s="21">
        <f t="shared" si="2"/>
        <v>2000</v>
      </c>
      <c r="O10" s="194"/>
      <c r="P10" s="235"/>
      <c r="Q10" s="189" t="s">
        <v>88</v>
      </c>
      <c r="R10" s="244"/>
      <c r="S10" s="210">
        <v>43272</v>
      </c>
      <c r="U10" s="212" t="s">
        <v>146</v>
      </c>
      <c r="V10" s="178"/>
      <c r="W10" s="178"/>
    </row>
    <row r="11" spans="1:33" ht="24" customHeight="1">
      <c r="A11" s="37" t="s">
        <v>40</v>
      </c>
      <c r="B11" s="45" t="s">
        <v>5</v>
      </c>
      <c r="C11" s="50">
        <v>2</v>
      </c>
      <c r="D11" s="8">
        <v>1000</v>
      </c>
      <c r="E11" s="7">
        <f t="shared" si="0"/>
        <v>2000</v>
      </c>
      <c r="F11" s="29"/>
      <c r="G11" s="206">
        <v>1200</v>
      </c>
      <c r="H11" s="28">
        <v>500</v>
      </c>
      <c r="I11" s="13"/>
      <c r="J11" s="9"/>
      <c r="K11" s="23"/>
      <c r="L11" s="19">
        <f t="shared" si="1"/>
        <v>1700</v>
      </c>
      <c r="M11" s="25"/>
      <c r="N11" s="21">
        <f t="shared" si="2"/>
        <v>3700</v>
      </c>
      <c r="O11" s="194"/>
      <c r="P11" s="237"/>
      <c r="Q11" s="189" t="s">
        <v>95</v>
      </c>
      <c r="R11" s="244"/>
      <c r="S11" s="210">
        <v>43264</v>
      </c>
      <c r="U11" s="212" t="s">
        <v>160</v>
      </c>
      <c r="V11" s="178"/>
      <c r="W11" s="178"/>
      <c r="X11" s="178"/>
      <c r="Y11" s="178"/>
      <c r="Z11" s="178"/>
    </row>
    <row r="12" spans="1:33" ht="24" customHeight="1">
      <c r="A12" s="37" t="s">
        <v>41</v>
      </c>
      <c r="B12" s="45" t="s">
        <v>4</v>
      </c>
      <c r="C12" s="50">
        <v>3</v>
      </c>
      <c r="D12" s="8">
        <v>1000</v>
      </c>
      <c r="E12" s="7">
        <f t="shared" si="0"/>
        <v>3000</v>
      </c>
      <c r="F12" s="29"/>
      <c r="G12" s="206">
        <v>400</v>
      </c>
      <c r="H12" s="18">
        <v>200</v>
      </c>
      <c r="I12" s="13"/>
      <c r="J12" s="9"/>
      <c r="K12" s="23"/>
      <c r="L12" s="19">
        <f t="shared" si="1"/>
        <v>600</v>
      </c>
      <c r="M12" s="25"/>
      <c r="N12" s="21">
        <f t="shared" si="2"/>
        <v>3600</v>
      </c>
      <c r="O12" s="194"/>
      <c r="P12" s="235"/>
      <c r="Q12" s="249" t="s">
        <v>129</v>
      </c>
      <c r="R12" s="244"/>
      <c r="S12" s="210">
        <v>43264</v>
      </c>
      <c r="U12" s="212" t="s">
        <v>136</v>
      </c>
      <c r="V12" s="178"/>
      <c r="W12" s="178"/>
    </row>
    <row r="13" spans="1:33" ht="24" customHeight="1">
      <c r="A13" s="37" t="s">
        <v>42</v>
      </c>
      <c r="B13" s="6" t="s">
        <v>22</v>
      </c>
      <c r="C13" s="50">
        <v>2</v>
      </c>
      <c r="D13" s="8">
        <v>1000</v>
      </c>
      <c r="E13" s="7">
        <f t="shared" si="0"/>
        <v>2000</v>
      </c>
      <c r="F13" s="29"/>
      <c r="G13" s="206">
        <v>1200</v>
      </c>
      <c r="H13" s="18"/>
      <c r="I13" s="13"/>
      <c r="J13" s="9">
        <v>400</v>
      </c>
      <c r="K13" s="23"/>
      <c r="L13" s="19">
        <f t="shared" si="1"/>
        <v>1600</v>
      </c>
      <c r="M13" s="25"/>
      <c r="N13" s="21">
        <f t="shared" si="2"/>
        <v>3600</v>
      </c>
      <c r="O13" s="194"/>
      <c r="P13" s="235"/>
      <c r="Q13" s="189" t="s">
        <v>107</v>
      </c>
      <c r="R13" s="244"/>
      <c r="S13" s="210">
        <v>43270</v>
      </c>
      <c r="U13" s="212" t="s">
        <v>167</v>
      </c>
      <c r="V13" s="178"/>
      <c r="W13" s="178"/>
      <c r="X13" s="178"/>
      <c r="Y13" s="178"/>
      <c r="Z13" s="178"/>
    </row>
    <row r="14" spans="1:33" ht="24" customHeight="1">
      <c r="A14" s="37" t="s">
        <v>43</v>
      </c>
      <c r="B14" s="45" t="s">
        <v>9</v>
      </c>
      <c r="C14" s="50">
        <v>2</v>
      </c>
      <c r="D14" s="8">
        <v>1000</v>
      </c>
      <c r="E14" s="7">
        <f t="shared" si="0"/>
        <v>2000</v>
      </c>
      <c r="F14" s="29"/>
      <c r="G14" s="206"/>
      <c r="H14" s="18">
        <v>200</v>
      </c>
      <c r="I14" s="13"/>
      <c r="J14" s="9">
        <v>400</v>
      </c>
      <c r="K14" s="23"/>
      <c r="L14" s="19">
        <f t="shared" si="1"/>
        <v>600</v>
      </c>
      <c r="M14" s="25"/>
      <c r="N14" s="21">
        <f t="shared" si="2"/>
        <v>2600</v>
      </c>
      <c r="O14" s="194"/>
      <c r="P14" s="235"/>
      <c r="Q14" s="258" t="s">
        <v>149</v>
      </c>
      <c r="R14" s="244"/>
      <c r="S14" s="211">
        <v>43259</v>
      </c>
      <c r="U14" s="254" t="s">
        <v>143</v>
      </c>
      <c r="V14" s="255"/>
      <c r="W14" s="255"/>
      <c r="X14" s="30"/>
    </row>
    <row r="15" spans="1:33" ht="24" customHeight="1">
      <c r="A15" s="37" t="s">
        <v>44</v>
      </c>
      <c r="B15" s="45" t="s">
        <v>33</v>
      </c>
      <c r="C15" s="16">
        <v>1</v>
      </c>
      <c r="D15" s="8">
        <v>1000</v>
      </c>
      <c r="E15" s="7">
        <f t="shared" si="0"/>
        <v>1000</v>
      </c>
      <c r="F15" s="29"/>
      <c r="G15" s="206">
        <v>1200</v>
      </c>
      <c r="H15" s="28">
        <v>500</v>
      </c>
      <c r="I15" s="13"/>
      <c r="J15" s="9"/>
      <c r="K15" s="23"/>
      <c r="L15" s="19">
        <f t="shared" si="1"/>
        <v>1700</v>
      </c>
      <c r="M15" s="25"/>
      <c r="N15" s="21">
        <f t="shared" si="2"/>
        <v>2700</v>
      </c>
      <c r="O15" s="194"/>
      <c r="P15" s="235"/>
      <c r="Q15" s="189" t="s">
        <v>97</v>
      </c>
      <c r="R15" s="244"/>
      <c r="S15" s="210">
        <v>43262</v>
      </c>
      <c r="U15" s="212" t="s">
        <v>135</v>
      </c>
      <c r="V15" s="178"/>
      <c r="W15" s="178"/>
    </row>
    <row r="16" spans="1:33" ht="24" customHeight="1">
      <c r="A16" s="37" t="s">
        <v>45</v>
      </c>
      <c r="B16" s="45" t="s">
        <v>25</v>
      </c>
      <c r="C16" s="16">
        <v>1</v>
      </c>
      <c r="D16" s="8">
        <v>1000</v>
      </c>
      <c r="E16" s="7">
        <f t="shared" si="0"/>
        <v>1000</v>
      </c>
      <c r="F16" s="29"/>
      <c r="G16" s="206">
        <v>1200</v>
      </c>
      <c r="H16" s="18"/>
      <c r="I16" s="13"/>
      <c r="J16" s="9"/>
      <c r="K16" s="23"/>
      <c r="L16" s="19">
        <f t="shared" si="1"/>
        <v>1200</v>
      </c>
      <c r="M16" s="25"/>
      <c r="N16" s="21">
        <f t="shared" si="2"/>
        <v>2200</v>
      </c>
      <c r="O16" s="194"/>
      <c r="P16" s="235"/>
      <c r="Q16" s="189" t="s">
        <v>98</v>
      </c>
      <c r="R16" s="244"/>
      <c r="S16" s="210">
        <v>43263</v>
      </c>
      <c r="U16" s="212" t="s">
        <v>134</v>
      </c>
      <c r="V16" s="212" t="s">
        <v>150</v>
      </c>
      <c r="W16" s="212"/>
    </row>
    <row r="17" spans="1:27" ht="24" customHeight="1">
      <c r="A17" s="37" t="s">
        <v>75</v>
      </c>
      <c r="B17" s="192" t="s">
        <v>80</v>
      </c>
      <c r="C17" s="193">
        <v>1</v>
      </c>
      <c r="D17" s="8">
        <v>1000</v>
      </c>
      <c r="E17" s="7">
        <f t="shared" si="0"/>
        <v>1000</v>
      </c>
      <c r="F17" s="29"/>
      <c r="G17" s="113">
        <v>400</v>
      </c>
      <c r="H17" s="16"/>
      <c r="I17" s="184">
        <v>1000</v>
      </c>
      <c r="J17" s="186"/>
      <c r="K17" s="188"/>
      <c r="L17" s="19">
        <f t="shared" si="1"/>
        <v>1400</v>
      </c>
      <c r="M17" s="108"/>
      <c r="N17" s="21">
        <f t="shared" si="2"/>
        <v>2400</v>
      </c>
      <c r="O17" s="196"/>
      <c r="P17" s="236"/>
      <c r="Q17" s="251" t="s">
        <v>131</v>
      </c>
      <c r="R17" s="245"/>
      <c r="S17" s="210">
        <v>43262</v>
      </c>
      <c r="U17" s="212" t="s">
        <v>134</v>
      </c>
      <c r="V17" s="212" t="s">
        <v>153</v>
      </c>
      <c r="W17" s="212"/>
      <c r="X17" s="178"/>
      <c r="Y17" s="178"/>
      <c r="Z17" s="178"/>
      <c r="AA17" s="178"/>
    </row>
    <row r="18" spans="1:27" ht="24" customHeight="1">
      <c r="A18" s="37" t="s">
        <v>76</v>
      </c>
      <c r="B18" s="45" t="s">
        <v>8</v>
      </c>
      <c r="C18" s="50">
        <v>2</v>
      </c>
      <c r="D18" s="8">
        <v>1000</v>
      </c>
      <c r="E18" s="7">
        <f t="shared" si="0"/>
        <v>2000</v>
      </c>
      <c r="F18" s="29"/>
      <c r="G18" s="206">
        <v>1200</v>
      </c>
      <c r="H18" s="118"/>
      <c r="I18" s="13"/>
      <c r="J18" s="9"/>
      <c r="K18" s="23"/>
      <c r="L18" s="19">
        <f t="shared" si="1"/>
        <v>1200</v>
      </c>
      <c r="M18" s="25"/>
      <c r="N18" s="21">
        <f t="shared" ref="N18:N26" si="3">SUM(L18,E18)</f>
        <v>3200</v>
      </c>
      <c r="O18" s="194"/>
      <c r="P18" s="235"/>
      <c r="Q18" s="189" t="s">
        <v>142</v>
      </c>
      <c r="R18" s="244"/>
      <c r="S18" s="210">
        <v>43271</v>
      </c>
      <c r="U18" s="212" t="s">
        <v>134</v>
      </c>
      <c r="V18" s="212" t="s">
        <v>144</v>
      </c>
      <c r="W18" s="212"/>
    </row>
    <row r="19" spans="1:27" ht="24" customHeight="1">
      <c r="A19" s="37" t="s">
        <v>69</v>
      </c>
      <c r="B19" s="45" t="s">
        <v>19</v>
      </c>
      <c r="C19" s="16">
        <v>1</v>
      </c>
      <c r="D19" s="8">
        <v>1000</v>
      </c>
      <c r="E19" s="7">
        <f t="shared" si="0"/>
        <v>1000</v>
      </c>
      <c r="F19" s="29"/>
      <c r="G19" s="206">
        <v>1200</v>
      </c>
      <c r="H19" s="18">
        <v>200</v>
      </c>
      <c r="I19" s="205">
        <v>2000</v>
      </c>
      <c r="J19" s="9"/>
      <c r="K19" s="23"/>
      <c r="L19" s="19">
        <f t="shared" si="1"/>
        <v>3400</v>
      </c>
      <c r="M19" s="25"/>
      <c r="N19" s="21">
        <f t="shared" si="3"/>
        <v>4400</v>
      </c>
      <c r="O19" s="194"/>
      <c r="P19" s="235"/>
      <c r="Q19" s="250" t="s">
        <v>116</v>
      </c>
      <c r="R19" s="244"/>
      <c r="S19" s="210">
        <v>43293</v>
      </c>
      <c r="U19" s="212" t="s">
        <v>134</v>
      </c>
      <c r="V19" s="212" t="s">
        <v>164</v>
      </c>
      <c r="W19" s="212"/>
      <c r="X19" s="178"/>
    </row>
    <row r="20" spans="1:27" ht="24" customHeight="1">
      <c r="A20" s="37" t="s">
        <v>70</v>
      </c>
      <c r="B20" s="45" t="s">
        <v>11</v>
      </c>
      <c r="C20" s="16">
        <v>1</v>
      </c>
      <c r="D20" s="8">
        <v>1000</v>
      </c>
      <c r="E20" s="7">
        <f t="shared" si="0"/>
        <v>1000</v>
      </c>
      <c r="F20" s="29"/>
      <c r="G20" s="206">
        <v>1200</v>
      </c>
      <c r="H20" s="18"/>
      <c r="I20" s="13"/>
      <c r="J20" s="9"/>
      <c r="K20" s="23"/>
      <c r="L20" s="19">
        <f t="shared" si="1"/>
        <v>1200</v>
      </c>
      <c r="M20" s="25"/>
      <c r="N20" s="21">
        <f t="shared" si="3"/>
        <v>2200</v>
      </c>
      <c r="O20" s="194"/>
      <c r="P20" s="235"/>
      <c r="Q20" s="189" t="s">
        <v>100</v>
      </c>
      <c r="R20" s="244"/>
      <c r="S20" s="210">
        <v>43273</v>
      </c>
      <c r="U20" s="212" t="s">
        <v>134</v>
      </c>
      <c r="V20" s="212" t="s">
        <v>147</v>
      </c>
      <c r="W20" s="212"/>
      <c r="X20" s="178"/>
    </row>
    <row r="21" spans="1:27" ht="24" customHeight="1">
      <c r="A21" s="37" t="s">
        <v>71</v>
      </c>
      <c r="B21" s="45" t="s">
        <v>74</v>
      </c>
      <c r="C21" s="16">
        <v>1</v>
      </c>
      <c r="D21" s="8">
        <v>1000</v>
      </c>
      <c r="E21" s="7">
        <f t="shared" si="0"/>
        <v>1000</v>
      </c>
      <c r="F21" s="29"/>
      <c r="G21" s="206"/>
      <c r="H21" s="18"/>
      <c r="I21" s="205">
        <v>2000</v>
      </c>
      <c r="J21" s="9"/>
      <c r="K21" s="23"/>
      <c r="L21" s="19">
        <f t="shared" si="1"/>
        <v>2000</v>
      </c>
      <c r="M21" s="25"/>
      <c r="N21" s="21">
        <f t="shared" si="3"/>
        <v>3000</v>
      </c>
      <c r="O21" s="194"/>
      <c r="P21" s="235"/>
      <c r="Q21" s="189" t="s">
        <v>94</v>
      </c>
      <c r="R21" s="244"/>
      <c r="S21" s="210">
        <v>43263</v>
      </c>
      <c r="U21" s="212" t="s">
        <v>145</v>
      </c>
      <c r="V21" s="212"/>
      <c r="W21" s="212"/>
      <c r="X21" s="212"/>
      <c r="Y21" s="212"/>
      <c r="Z21" s="178"/>
      <c r="AA21" s="178"/>
    </row>
    <row r="22" spans="1:27" ht="24" customHeight="1">
      <c r="A22" s="37" t="s">
        <v>72</v>
      </c>
      <c r="B22" s="45" t="s">
        <v>67</v>
      </c>
      <c r="C22" s="16">
        <v>1</v>
      </c>
      <c r="D22" s="46">
        <v>1000</v>
      </c>
      <c r="E22" s="16">
        <f t="shared" si="0"/>
        <v>1000</v>
      </c>
      <c r="F22" s="29"/>
      <c r="G22" s="206"/>
      <c r="H22" s="18"/>
      <c r="I22" s="52"/>
      <c r="J22" s="9"/>
      <c r="K22" s="23"/>
      <c r="L22" s="19">
        <f t="shared" si="1"/>
        <v>0</v>
      </c>
      <c r="M22" s="25"/>
      <c r="N22" s="21">
        <f t="shared" si="3"/>
        <v>1000</v>
      </c>
      <c r="O22" s="194"/>
      <c r="P22" s="235"/>
      <c r="Q22" s="189" t="s">
        <v>89</v>
      </c>
      <c r="R22" s="244"/>
      <c r="S22" s="210">
        <v>43263</v>
      </c>
      <c r="U22" s="212" t="s">
        <v>163</v>
      </c>
      <c r="V22" s="178"/>
      <c r="W22" s="178"/>
    </row>
    <row r="23" spans="1:27" ht="24" customHeight="1">
      <c r="A23" s="37" t="s">
        <v>46</v>
      </c>
      <c r="B23" s="45" t="s">
        <v>66</v>
      </c>
      <c r="C23" s="16">
        <v>1</v>
      </c>
      <c r="D23" s="46">
        <v>1000</v>
      </c>
      <c r="E23" s="16">
        <f t="shared" si="0"/>
        <v>1000</v>
      </c>
      <c r="F23" s="29"/>
      <c r="G23" s="206">
        <v>1200</v>
      </c>
      <c r="H23" s="28">
        <v>500</v>
      </c>
      <c r="I23" s="205">
        <v>2000</v>
      </c>
      <c r="J23" s="9"/>
      <c r="K23" s="23"/>
      <c r="L23" s="19">
        <f t="shared" si="1"/>
        <v>3700</v>
      </c>
      <c r="M23" s="25"/>
      <c r="N23" s="21">
        <f t="shared" si="3"/>
        <v>4700</v>
      </c>
      <c r="O23" s="197"/>
      <c r="P23" s="238"/>
      <c r="Q23" s="252" t="s">
        <v>130</v>
      </c>
      <c r="R23" s="244"/>
      <c r="S23" s="210">
        <v>43264</v>
      </c>
      <c r="U23" s="212" t="s">
        <v>157</v>
      </c>
      <c r="V23" s="212"/>
      <c r="W23" s="212"/>
    </row>
    <row r="24" spans="1:27" ht="24" customHeight="1">
      <c r="A24" s="37" t="s">
        <v>47</v>
      </c>
      <c r="B24" s="45" t="s">
        <v>10</v>
      </c>
      <c r="C24" s="50">
        <v>2</v>
      </c>
      <c r="D24" s="8">
        <v>1000</v>
      </c>
      <c r="E24" s="7">
        <f t="shared" si="0"/>
        <v>2000</v>
      </c>
      <c r="F24" s="29"/>
      <c r="G24" s="206"/>
      <c r="H24" s="18"/>
      <c r="I24" s="13"/>
      <c r="J24" s="9">
        <v>800</v>
      </c>
      <c r="K24" s="23"/>
      <c r="L24" s="19">
        <f t="shared" si="1"/>
        <v>800</v>
      </c>
      <c r="M24" s="25"/>
      <c r="N24" s="21">
        <f t="shared" si="3"/>
        <v>2800</v>
      </c>
      <c r="O24" s="194"/>
      <c r="P24" s="235"/>
      <c r="Q24" s="217" t="s">
        <v>110</v>
      </c>
      <c r="R24" s="244"/>
      <c r="S24" s="210">
        <v>43280</v>
      </c>
      <c r="U24" s="212" t="s">
        <v>156</v>
      </c>
      <c r="V24" s="212"/>
      <c r="W24" s="212"/>
    </row>
    <row r="25" spans="1:27" ht="24" customHeight="1">
      <c r="A25" s="37" t="s">
        <v>48</v>
      </c>
      <c r="B25" s="16" t="s">
        <v>31</v>
      </c>
      <c r="C25" s="16">
        <v>1</v>
      </c>
      <c r="D25" s="8">
        <v>1000</v>
      </c>
      <c r="E25" s="7">
        <f t="shared" si="0"/>
        <v>1000</v>
      </c>
      <c r="F25" s="29"/>
      <c r="G25" s="206">
        <v>1200</v>
      </c>
      <c r="H25" s="27"/>
      <c r="I25" s="205">
        <v>2000</v>
      </c>
      <c r="J25" s="10"/>
      <c r="K25" s="24"/>
      <c r="L25" s="19">
        <f t="shared" si="1"/>
        <v>3200</v>
      </c>
      <c r="M25" s="26"/>
      <c r="N25" s="21">
        <f t="shared" si="3"/>
        <v>4200</v>
      </c>
      <c r="O25" s="194"/>
      <c r="P25" s="235"/>
      <c r="Q25" s="189" t="s">
        <v>101</v>
      </c>
      <c r="R25" s="244"/>
      <c r="S25" s="210">
        <v>43269</v>
      </c>
      <c r="U25" s="212" t="s">
        <v>165</v>
      </c>
      <c r="V25" s="178"/>
      <c r="W25" s="178"/>
    </row>
    <row r="26" spans="1:27" ht="24" customHeight="1">
      <c r="A26" s="37" t="s">
        <v>49</v>
      </c>
      <c r="B26" s="45" t="s">
        <v>17</v>
      </c>
      <c r="C26" s="16">
        <v>1</v>
      </c>
      <c r="D26" s="8">
        <v>1000</v>
      </c>
      <c r="E26" s="7">
        <f t="shared" si="0"/>
        <v>1000</v>
      </c>
      <c r="F26" s="29"/>
      <c r="G26" s="206"/>
      <c r="H26" s="18"/>
      <c r="I26" s="13"/>
      <c r="J26" s="9"/>
      <c r="K26" s="23"/>
      <c r="L26" s="19">
        <f t="shared" si="1"/>
        <v>0</v>
      </c>
      <c r="M26" s="25"/>
      <c r="N26" s="21">
        <f t="shared" si="3"/>
        <v>1000</v>
      </c>
      <c r="O26" s="194"/>
      <c r="P26" s="235"/>
      <c r="Q26" s="218" t="s">
        <v>121</v>
      </c>
      <c r="R26" s="142" t="s">
        <v>117</v>
      </c>
      <c r="S26" s="210">
        <v>43259</v>
      </c>
      <c r="U26" s="212" t="s">
        <v>138</v>
      </c>
      <c r="V26" s="176"/>
      <c r="W26" s="178"/>
      <c r="X26" s="33"/>
      <c r="Y26" s="199"/>
      <c r="Z26" s="33"/>
      <c r="AA26" s="33"/>
    </row>
    <row r="27" spans="1:27" ht="24" customHeight="1">
      <c r="A27" s="37" t="s">
        <v>50</v>
      </c>
      <c r="B27" s="45" t="s">
        <v>32</v>
      </c>
      <c r="C27" s="16">
        <v>1</v>
      </c>
      <c r="D27" s="8">
        <v>1000</v>
      </c>
      <c r="E27" s="7">
        <f>D27*C27</f>
        <v>1000</v>
      </c>
      <c r="F27" s="29"/>
      <c r="G27" s="206">
        <v>1200</v>
      </c>
      <c r="H27" s="18">
        <v>200</v>
      </c>
      <c r="I27" s="52"/>
      <c r="J27" s="9"/>
      <c r="K27" s="23"/>
      <c r="L27" s="19">
        <f t="shared" ref="L27:L36" si="4">SUM(G27:K27)</f>
        <v>1400</v>
      </c>
      <c r="M27" s="25"/>
      <c r="N27" s="21">
        <f t="shared" ref="N27:N36" si="5">SUM(L27,E27)</f>
        <v>2400</v>
      </c>
      <c r="O27" s="194"/>
      <c r="P27" s="235"/>
      <c r="Q27" s="250" t="s">
        <v>117</v>
      </c>
      <c r="R27" s="142" t="s">
        <v>117</v>
      </c>
      <c r="S27" s="210">
        <v>43265</v>
      </c>
      <c r="U27" s="212" t="s">
        <v>139</v>
      </c>
      <c r="V27" s="178"/>
      <c r="W27" s="178"/>
    </row>
    <row r="28" spans="1:27" ht="24" customHeight="1">
      <c r="A28" s="37" t="s">
        <v>51</v>
      </c>
      <c r="B28" s="45" t="s">
        <v>28</v>
      </c>
      <c r="C28" s="16">
        <v>1</v>
      </c>
      <c r="D28" s="8">
        <v>1000</v>
      </c>
      <c r="E28" s="7">
        <f>D28*C28</f>
        <v>1000</v>
      </c>
      <c r="F28" s="29"/>
      <c r="G28" s="206">
        <v>1200</v>
      </c>
      <c r="H28" s="18"/>
      <c r="I28" s="52"/>
      <c r="J28" s="9"/>
      <c r="K28" s="23"/>
      <c r="L28" s="19">
        <f t="shared" si="4"/>
        <v>1200</v>
      </c>
      <c r="M28" s="25"/>
      <c r="N28" s="21">
        <f t="shared" si="5"/>
        <v>2200</v>
      </c>
      <c r="O28" s="194"/>
      <c r="P28" s="235"/>
      <c r="Q28" s="189" t="s">
        <v>102</v>
      </c>
      <c r="R28" s="244"/>
      <c r="S28" s="210">
        <v>43266</v>
      </c>
      <c r="U28" s="212" t="s">
        <v>140</v>
      </c>
      <c r="V28" s="178"/>
      <c r="W28" s="178"/>
    </row>
    <row r="29" spans="1:27" ht="22.5" customHeight="1">
      <c r="A29" s="37" t="s">
        <v>52</v>
      </c>
      <c r="B29" s="182" t="s">
        <v>124</v>
      </c>
      <c r="C29" s="183">
        <v>1</v>
      </c>
      <c r="D29" s="12">
        <v>1000</v>
      </c>
      <c r="E29" s="107">
        <f>D29*C29</f>
        <v>1000</v>
      </c>
      <c r="F29" s="100"/>
      <c r="G29" s="206">
        <v>1200</v>
      </c>
      <c r="H29" s="114"/>
      <c r="I29" s="184">
        <v>1000</v>
      </c>
      <c r="J29" s="185"/>
      <c r="K29" s="202"/>
      <c r="L29" s="19">
        <f t="shared" si="4"/>
        <v>2200</v>
      </c>
      <c r="M29" s="100"/>
      <c r="N29" s="21">
        <f t="shared" si="5"/>
        <v>3200</v>
      </c>
      <c r="O29" s="195"/>
      <c r="P29" s="239"/>
      <c r="Q29" s="250" t="s">
        <v>148</v>
      </c>
      <c r="R29" s="246"/>
      <c r="S29" s="256">
        <v>43273</v>
      </c>
      <c r="U29" s="212" t="s">
        <v>154</v>
      </c>
      <c r="V29" s="178"/>
      <c r="W29" s="178"/>
    </row>
    <row r="30" spans="1:27" ht="24" customHeight="1">
      <c r="A30" s="37" t="s">
        <v>53</v>
      </c>
      <c r="B30" s="45" t="s">
        <v>16</v>
      </c>
      <c r="C30" s="50">
        <v>2</v>
      </c>
      <c r="D30" s="8">
        <v>1000</v>
      </c>
      <c r="E30" s="7">
        <f t="shared" ref="E30:E36" si="6">D30*C30</f>
        <v>2000</v>
      </c>
      <c r="F30" s="39"/>
      <c r="G30" s="206">
        <v>1200</v>
      </c>
      <c r="H30" s="18">
        <v>200</v>
      </c>
      <c r="I30" s="200"/>
      <c r="J30" s="9"/>
      <c r="K30" s="203"/>
      <c r="L30" s="43">
        <f t="shared" si="4"/>
        <v>1400</v>
      </c>
      <c r="M30" s="44"/>
      <c r="N30" s="59">
        <f t="shared" si="5"/>
        <v>3400</v>
      </c>
      <c r="O30" s="194"/>
      <c r="P30" s="235"/>
      <c r="Q30" s="189" t="s">
        <v>103</v>
      </c>
      <c r="R30" s="244"/>
      <c r="S30" s="210">
        <v>43277</v>
      </c>
      <c r="U30" s="212" t="s">
        <v>134</v>
      </c>
      <c r="V30" s="212" t="s">
        <v>152</v>
      </c>
      <c r="W30" s="178"/>
      <c r="X30" s="178"/>
    </row>
    <row r="31" spans="1:27" ht="24" customHeight="1">
      <c r="A31" s="37" t="s">
        <v>54</v>
      </c>
      <c r="B31" s="6" t="s">
        <v>6</v>
      </c>
      <c r="C31" s="16">
        <v>1</v>
      </c>
      <c r="D31" s="8">
        <v>1000</v>
      </c>
      <c r="E31" s="7">
        <f t="shared" si="6"/>
        <v>1000</v>
      </c>
      <c r="F31" s="39"/>
      <c r="G31" s="206">
        <v>400</v>
      </c>
      <c r="H31" s="18"/>
      <c r="I31" s="200"/>
      <c r="J31" s="9"/>
      <c r="K31" s="203"/>
      <c r="L31" s="43">
        <f t="shared" si="4"/>
        <v>400</v>
      </c>
      <c r="M31" s="44"/>
      <c r="N31" s="59">
        <f t="shared" si="5"/>
        <v>1400</v>
      </c>
      <c r="O31" s="194"/>
      <c r="P31" s="235"/>
      <c r="Q31" s="189" t="s">
        <v>108</v>
      </c>
      <c r="R31" s="244"/>
      <c r="S31" s="210">
        <v>43290</v>
      </c>
      <c r="U31" s="262" t="s">
        <v>134</v>
      </c>
      <c r="V31" s="262" t="s">
        <v>171</v>
      </c>
      <c r="W31" s="263"/>
      <c r="X31" s="263"/>
    </row>
    <row r="32" spans="1:27" ht="18" customHeight="1">
      <c r="A32" s="37" t="s">
        <v>55</v>
      </c>
      <c r="B32" s="45" t="s">
        <v>23</v>
      </c>
      <c r="C32" s="50">
        <v>3</v>
      </c>
      <c r="D32" s="8">
        <v>1000</v>
      </c>
      <c r="E32" s="7">
        <f t="shared" si="6"/>
        <v>3000</v>
      </c>
      <c r="F32" s="39"/>
      <c r="G32" s="207"/>
      <c r="H32" s="18"/>
      <c r="I32" s="200"/>
      <c r="J32" s="9"/>
      <c r="K32" s="203"/>
      <c r="L32" s="43">
        <f t="shared" si="4"/>
        <v>0</v>
      </c>
      <c r="M32" s="44"/>
      <c r="N32" s="59">
        <f t="shared" si="5"/>
        <v>3000</v>
      </c>
      <c r="O32" s="194"/>
      <c r="P32" s="235"/>
      <c r="Q32" s="189" t="s">
        <v>104</v>
      </c>
      <c r="R32" s="244"/>
      <c r="S32" s="215">
        <v>43265</v>
      </c>
      <c r="U32" s="212" t="s">
        <v>134</v>
      </c>
      <c r="V32" s="212" t="s">
        <v>161</v>
      </c>
      <c r="W32" s="178"/>
      <c r="X32" s="178"/>
    </row>
    <row r="33" spans="1:25" ht="18" customHeight="1" thickBot="1">
      <c r="A33" s="37" t="s">
        <v>56</v>
      </c>
      <c r="B33" s="45" t="s">
        <v>7</v>
      </c>
      <c r="C33" s="16">
        <v>2</v>
      </c>
      <c r="D33" s="8">
        <v>1000</v>
      </c>
      <c r="E33" s="7">
        <f t="shared" si="6"/>
        <v>2000</v>
      </c>
      <c r="F33" s="39"/>
      <c r="G33" s="207">
        <v>1200</v>
      </c>
      <c r="H33" s="18">
        <v>200</v>
      </c>
      <c r="I33" s="200"/>
      <c r="J33" s="9">
        <v>800</v>
      </c>
      <c r="K33" s="203"/>
      <c r="L33" s="43">
        <f t="shared" si="4"/>
        <v>2200</v>
      </c>
      <c r="M33" s="44"/>
      <c r="N33" s="59">
        <f t="shared" si="5"/>
        <v>4200</v>
      </c>
      <c r="O33" s="194"/>
      <c r="P33" s="240"/>
      <c r="Q33" s="189" t="s">
        <v>105</v>
      </c>
      <c r="R33" s="244"/>
      <c r="S33" s="210">
        <v>43264</v>
      </c>
      <c r="U33" s="212" t="s">
        <v>134</v>
      </c>
      <c r="V33" s="212" t="s">
        <v>166</v>
      </c>
      <c r="W33" s="178"/>
      <c r="X33" s="178"/>
    </row>
    <row r="34" spans="1:25" ht="18" customHeight="1">
      <c r="A34" s="37" t="s">
        <v>57</v>
      </c>
      <c r="B34" s="45" t="s">
        <v>13</v>
      </c>
      <c r="C34" s="50">
        <v>3</v>
      </c>
      <c r="D34" s="8">
        <v>1000</v>
      </c>
      <c r="E34" s="7">
        <f t="shared" si="6"/>
        <v>3000</v>
      </c>
      <c r="F34" s="39"/>
      <c r="G34" s="207"/>
      <c r="H34" s="18"/>
      <c r="I34" s="200"/>
      <c r="J34" s="9">
        <v>400</v>
      </c>
      <c r="K34" s="203"/>
      <c r="L34" s="43">
        <f t="shared" si="4"/>
        <v>400</v>
      </c>
      <c r="M34" s="44"/>
      <c r="N34" s="179">
        <f t="shared" si="5"/>
        <v>3400</v>
      </c>
      <c r="O34" s="198"/>
      <c r="P34" s="241"/>
      <c r="Q34" s="189" t="s">
        <v>92</v>
      </c>
      <c r="R34" s="244"/>
      <c r="S34" s="215">
        <v>43265</v>
      </c>
      <c r="U34" s="212" t="s">
        <v>137</v>
      </c>
      <c r="V34" s="178"/>
      <c r="W34" s="178"/>
      <c r="X34" s="178"/>
      <c r="Y34" s="178"/>
    </row>
    <row r="35" spans="1:25" ht="18" customHeight="1">
      <c r="A35" s="37" t="s">
        <v>68</v>
      </c>
      <c r="B35" s="45" t="s">
        <v>15</v>
      </c>
      <c r="C35" s="16">
        <v>2</v>
      </c>
      <c r="D35" s="8">
        <v>1000</v>
      </c>
      <c r="E35" s="7">
        <f t="shared" si="6"/>
        <v>2000</v>
      </c>
      <c r="F35" s="39"/>
      <c r="G35" s="207">
        <v>1200</v>
      </c>
      <c r="H35" s="18"/>
      <c r="I35" s="201"/>
      <c r="J35" s="9"/>
      <c r="K35" s="203"/>
      <c r="L35" s="43">
        <f t="shared" si="4"/>
        <v>1200</v>
      </c>
      <c r="M35" s="44"/>
      <c r="N35" s="179">
        <f t="shared" si="5"/>
        <v>3200</v>
      </c>
      <c r="O35" s="198"/>
      <c r="P35" s="241"/>
      <c r="Q35" s="189" t="s">
        <v>106</v>
      </c>
      <c r="R35" s="244"/>
      <c r="S35" s="215">
        <v>43270</v>
      </c>
      <c r="U35" s="212" t="s">
        <v>151</v>
      </c>
      <c r="V35" s="178"/>
      <c r="W35" s="178"/>
    </row>
    <row r="36" spans="1:25" ht="18" customHeight="1" thickBot="1">
      <c r="A36" s="220" t="s">
        <v>126</v>
      </c>
      <c r="B36" s="221" t="s">
        <v>34</v>
      </c>
      <c r="C36" s="222">
        <v>1</v>
      </c>
      <c r="D36" s="223">
        <v>1000</v>
      </c>
      <c r="E36" s="224">
        <f t="shared" si="6"/>
        <v>1000</v>
      </c>
      <c r="F36" s="225"/>
      <c r="G36" s="226">
        <v>1200</v>
      </c>
      <c r="H36" s="227">
        <v>500</v>
      </c>
      <c r="I36" s="228"/>
      <c r="J36" s="229"/>
      <c r="K36" s="230"/>
      <c r="L36" s="231">
        <f t="shared" si="4"/>
        <v>1700</v>
      </c>
      <c r="M36" s="232"/>
      <c r="N36" s="233">
        <f t="shared" si="5"/>
        <v>2700</v>
      </c>
      <c r="O36" s="234"/>
      <c r="P36" s="242"/>
      <c r="Q36" s="217" t="s">
        <v>120</v>
      </c>
      <c r="R36" s="247"/>
      <c r="S36" s="257">
        <v>43271</v>
      </c>
      <c r="U36" s="212" t="s">
        <v>170</v>
      </c>
      <c r="V36" s="178"/>
      <c r="W36" s="178"/>
    </row>
    <row r="37" spans="1:25" ht="18" customHeight="1" thickTop="1" thickBot="1">
      <c r="A37" s="100"/>
      <c r="B37" s="134" t="s">
        <v>20</v>
      </c>
      <c r="C37" s="114"/>
      <c r="D37" s="114"/>
      <c r="E37" s="114"/>
      <c r="F37" s="100"/>
      <c r="G37" s="114"/>
      <c r="H37" s="20"/>
      <c r="I37" s="103"/>
      <c r="J37" s="103"/>
      <c r="K37" s="103">
        <v>1000</v>
      </c>
      <c r="L37" s="231">
        <f>SUM(G37:K37)</f>
        <v>1000</v>
      </c>
      <c r="M37" s="232"/>
      <c r="N37" s="233">
        <f>SUM(L37,E37)</f>
        <v>1000</v>
      </c>
      <c r="O37" s="234"/>
      <c r="P37" s="243"/>
      <c r="Q37" s="253" t="s">
        <v>109</v>
      </c>
      <c r="R37" s="261" t="s">
        <v>169</v>
      </c>
      <c r="S37" s="260">
        <v>43301</v>
      </c>
      <c r="U37" s="34"/>
    </row>
    <row r="38" spans="1:25" ht="18" customHeight="1" thickTop="1" thickBot="1">
      <c r="A38" s="39"/>
      <c r="B38" s="45" t="s">
        <v>30</v>
      </c>
      <c r="C38" s="16"/>
      <c r="D38" s="16"/>
      <c r="E38" s="16"/>
      <c r="F38" s="39"/>
      <c r="G38" s="16"/>
      <c r="H38" s="18"/>
      <c r="I38" s="42"/>
      <c r="J38" s="42"/>
      <c r="K38" s="42">
        <v>2000</v>
      </c>
      <c r="L38" s="231">
        <f>SUM(G38:K38)</f>
        <v>2000</v>
      </c>
      <c r="M38" s="232"/>
      <c r="N38" s="233">
        <f>SUM(L38,E38)</f>
        <v>2000</v>
      </c>
      <c r="O38" s="234"/>
      <c r="P38" s="243"/>
      <c r="Q38" s="214" t="s">
        <v>132</v>
      </c>
      <c r="R38" s="248" t="s">
        <v>133</v>
      </c>
      <c r="S38" s="215">
        <v>43257</v>
      </c>
    </row>
    <row r="39" spans="1:25" ht="18" customHeight="1" thickTop="1">
      <c r="A39" s="213"/>
      <c r="B39" s="45" t="s">
        <v>14</v>
      </c>
      <c r="C39" s="216"/>
      <c r="D39" s="45"/>
      <c r="E39" s="16"/>
      <c r="F39" s="39"/>
      <c r="G39" s="16"/>
      <c r="H39" s="18"/>
      <c r="I39" s="18"/>
      <c r="J39" s="217"/>
      <c r="K39" s="217"/>
      <c r="L39" s="42">
        <v>0</v>
      </c>
      <c r="M39" s="217"/>
      <c r="N39" s="218"/>
      <c r="O39" s="219"/>
      <c r="P39" s="243"/>
      <c r="Q39" s="189" t="s">
        <v>93</v>
      </c>
      <c r="R39" s="244"/>
      <c r="S39" s="209"/>
    </row>
    <row r="40" spans="1:25" ht="15.75">
      <c r="C40" s="49">
        <f>SUM(C5:C36)</f>
        <v>48</v>
      </c>
      <c r="H40" s="49">
        <f>COUNTA(H5:H36)</f>
        <v>11</v>
      </c>
      <c r="I40" s="49">
        <f>COUNTA(I5:I36)</f>
        <v>8</v>
      </c>
      <c r="J40" s="49">
        <f>COUNTA(J5:J36)</f>
        <v>6</v>
      </c>
      <c r="K40" s="49">
        <f>COUNTA(K5:K36)</f>
        <v>0</v>
      </c>
    </row>
    <row r="41" spans="1:25" ht="15.75">
      <c r="C41" s="49"/>
      <c r="E41" s="49">
        <f>SUM(E5:E36)</f>
        <v>48000</v>
      </c>
      <c r="G41" s="49">
        <f>SUM(G5:G36)</f>
        <v>24000</v>
      </c>
      <c r="J41" s="49">
        <f>SUM(J5:J36)</f>
        <v>3600</v>
      </c>
      <c r="K41" s="49"/>
    </row>
    <row r="42" spans="1:25" ht="45.75" customHeight="1">
      <c r="A42" s="36" t="s">
        <v>128</v>
      </c>
    </row>
    <row r="44" spans="1:25" s="33" customFormat="1" ht="15.75">
      <c r="C44" s="38">
        <f>SUM(C5:C36)+SUM(C29:C35)</f>
        <v>62</v>
      </c>
      <c r="E44" s="38">
        <f>SUM(E5:E28)+SUM(E29:E33)</f>
        <v>42000</v>
      </c>
      <c r="G44" s="38">
        <f>SUM(G5:G28)+SUM(G29:G33)</f>
        <v>21600</v>
      </c>
      <c r="H44" s="38">
        <f>SUM(H5:H28)+SUM(H29:H33)</f>
        <v>2900</v>
      </c>
      <c r="I44" s="38">
        <f>SUM(I5:I33)</f>
        <v>12000</v>
      </c>
      <c r="J44" s="38">
        <f>SUM(J5:J28)+SUM(J29:J33)</f>
        <v>3200</v>
      </c>
      <c r="K44" s="35">
        <f>SUM(K5:K36)</f>
        <v>0</v>
      </c>
      <c r="L44" s="51">
        <f>SUM(L5:L33)</f>
        <v>39700</v>
      </c>
      <c r="M44" s="34"/>
      <c r="N44" s="172">
        <f>SUM(N5:N36)</f>
        <v>91000</v>
      </c>
      <c r="R44" s="172">
        <f>SUM(R5:R33)</f>
        <v>0</v>
      </c>
    </row>
    <row r="47" spans="1:25" ht="15">
      <c r="A47" s="30" t="s">
        <v>127</v>
      </c>
    </row>
  </sheetData>
  <sortState ref="B5:AA39">
    <sortCondition ref="B5:B39"/>
  </sortState>
  <mergeCells count="2">
    <mergeCell ref="D3:E3"/>
    <mergeCell ref="H3:J3"/>
  </mergeCells>
  <printOptions horizontalCentered="1"/>
  <pageMargins left="1.1811023622047245" right="0.19685039370078741" top="1.1811023622047245" bottom="0.78740157480314965" header="0" footer="0"/>
  <pageSetup paperSize="9" scale="54" fitToWidth="0" fitToHeight="0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7"/>
  <sheetViews>
    <sheetView topLeftCell="A16" zoomScaleNormal="100" workbookViewId="0">
      <selection activeCell="V20" sqref="V20"/>
    </sheetView>
  </sheetViews>
  <sheetFormatPr defaultRowHeight="12.75"/>
  <cols>
    <col min="1" max="1" width="4.28515625" style="1" customWidth="1"/>
    <col min="2" max="2" width="18.42578125" style="1" customWidth="1"/>
    <col min="3" max="3" width="4.5703125" style="1" customWidth="1"/>
    <col min="4" max="4" width="7.7109375" style="1" customWidth="1"/>
    <col min="5" max="5" width="13.7109375" style="1" bestFit="1" customWidth="1"/>
    <col min="6" max="6" width="2.7109375" style="1" customWidth="1"/>
    <col min="7" max="7" width="8.7109375" style="1" bestFit="1" customWidth="1"/>
    <col min="8" max="8" width="8.7109375" style="4" bestFit="1" customWidth="1"/>
    <col min="9" max="9" width="8.28515625" style="1" bestFit="1" customWidth="1"/>
    <col min="10" max="10" width="8.7109375" style="1" bestFit="1" customWidth="1"/>
    <col min="11" max="11" width="8.140625" style="1" customWidth="1"/>
    <col min="12" max="12" width="8.42578125" style="1" customWidth="1"/>
    <col min="13" max="13" width="3.7109375" style="1" customWidth="1"/>
    <col min="14" max="14" width="16.7109375" style="1" customWidth="1"/>
    <col min="15" max="15" width="12.7109375" style="1" customWidth="1"/>
    <col min="16" max="16" width="2.7109375" style="1" customWidth="1"/>
    <col min="17" max="17" width="30.140625" style="1" bestFit="1" customWidth="1"/>
    <col min="18" max="18" width="17.42578125" style="1" customWidth="1"/>
    <col min="19" max="19" width="10.5703125" style="1" customWidth="1"/>
    <col min="20" max="21" width="1.7109375" style="1" customWidth="1"/>
    <col min="22" max="22" width="27.42578125" style="1" bestFit="1" customWidth="1"/>
    <col min="23" max="16384" width="9.140625" style="1"/>
  </cols>
  <sheetData>
    <row r="1" spans="1:26" ht="57" customHeight="1">
      <c r="A1" s="32" t="s">
        <v>73</v>
      </c>
    </row>
    <row r="2" spans="1:26" ht="12.75" customHeight="1">
      <c r="A2" s="3"/>
      <c r="B2" s="36" t="s">
        <v>82</v>
      </c>
    </row>
    <row r="3" spans="1:26" ht="27" customHeight="1" thickBot="1">
      <c r="A3" s="2"/>
      <c r="B3" s="5"/>
      <c r="C3" s="5"/>
      <c r="D3" s="324" t="s">
        <v>64</v>
      </c>
      <c r="E3" s="324"/>
      <c r="F3" s="5"/>
      <c r="G3" s="5"/>
      <c r="H3" s="325" t="s">
        <v>59</v>
      </c>
      <c r="I3" s="325"/>
      <c r="J3" s="325"/>
      <c r="K3" s="17"/>
      <c r="L3" s="17"/>
      <c r="M3" s="17"/>
      <c r="N3" s="31" t="s">
        <v>65</v>
      </c>
    </row>
    <row r="4" spans="1:26" ht="149.25" customHeight="1" thickBot="1">
      <c r="A4" s="77"/>
      <c r="B4" s="78" t="s">
        <v>21</v>
      </c>
      <c r="C4" s="79" t="s">
        <v>0</v>
      </c>
      <c r="D4" s="80" t="s">
        <v>2</v>
      </c>
      <c r="E4" s="79" t="s">
        <v>1</v>
      </c>
      <c r="F4" s="81"/>
      <c r="G4" s="82" t="s">
        <v>62</v>
      </c>
      <c r="H4" s="83" t="s">
        <v>24</v>
      </c>
      <c r="I4" s="84" t="s">
        <v>61</v>
      </c>
      <c r="J4" s="85" t="s">
        <v>26</v>
      </c>
      <c r="K4" s="86" t="s">
        <v>84</v>
      </c>
      <c r="L4" s="87" t="s">
        <v>63</v>
      </c>
      <c r="M4" s="88"/>
      <c r="N4" s="89" t="s">
        <v>58</v>
      </c>
      <c r="O4" s="53" t="s">
        <v>60</v>
      </c>
      <c r="P4" s="136"/>
      <c r="Q4" s="90" t="s">
        <v>86</v>
      </c>
      <c r="R4" s="91" t="s">
        <v>115</v>
      </c>
      <c r="S4" s="92" t="s">
        <v>60</v>
      </c>
    </row>
    <row r="5" spans="1:26" ht="24" customHeight="1">
      <c r="A5" s="37" t="s">
        <v>3</v>
      </c>
      <c r="B5" s="134" t="s">
        <v>29</v>
      </c>
      <c r="C5" s="114">
        <v>1</v>
      </c>
      <c r="D5" s="12">
        <v>1000</v>
      </c>
      <c r="E5" s="11">
        <f t="shared" ref="E5:E35" si="0">D5*C5</f>
        <v>1000</v>
      </c>
      <c r="F5" s="29"/>
      <c r="G5" s="47">
        <v>1200</v>
      </c>
      <c r="H5" s="20"/>
      <c r="I5" s="13"/>
      <c r="J5" s="14"/>
      <c r="K5" s="22"/>
      <c r="L5" s="19">
        <f t="shared" ref="L5:L35" si="1">SUM(G5:K5)</f>
        <v>1200</v>
      </c>
      <c r="M5" s="25"/>
      <c r="N5" s="21">
        <f t="shared" ref="N5:N35" si="2">SUM(L5,E5)</f>
        <v>2200</v>
      </c>
      <c r="O5" s="76">
        <v>42898</v>
      </c>
      <c r="P5" s="146"/>
      <c r="Q5" s="140" t="s">
        <v>87</v>
      </c>
      <c r="R5" s="174">
        <v>1800</v>
      </c>
      <c r="S5" s="170">
        <v>42901</v>
      </c>
    </row>
    <row r="6" spans="1:26" ht="24" customHeight="1">
      <c r="A6" s="37" t="s">
        <v>35</v>
      </c>
      <c r="B6" s="6" t="s">
        <v>12</v>
      </c>
      <c r="C6" s="50">
        <v>3</v>
      </c>
      <c r="D6" s="8">
        <v>1000</v>
      </c>
      <c r="E6" s="7">
        <f t="shared" si="0"/>
        <v>3000</v>
      </c>
      <c r="F6" s="29"/>
      <c r="G6" s="47">
        <v>0</v>
      </c>
      <c r="H6" s="18"/>
      <c r="I6" s="13"/>
      <c r="J6" s="9">
        <v>400</v>
      </c>
      <c r="K6" s="23"/>
      <c r="L6" s="19">
        <f t="shared" si="1"/>
        <v>400</v>
      </c>
      <c r="M6" s="25"/>
      <c r="N6" s="21">
        <f t="shared" si="2"/>
        <v>3400</v>
      </c>
      <c r="O6" s="54">
        <v>42894</v>
      </c>
      <c r="P6" s="147"/>
      <c r="Q6" s="141" t="s">
        <v>91</v>
      </c>
      <c r="R6" s="173">
        <v>10520</v>
      </c>
      <c r="S6" s="163">
        <v>42899</v>
      </c>
      <c r="V6" s="56" t="s">
        <v>119</v>
      </c>
    </row>
    <row r="7" spans="1:26" ht="24" customHeight="1">
      <c r="A7" s="37" t="s">
        <v>36</v>
      </c>
      <c r="B7" s="7" t="s">
        <v>27</v>
      </c>
      <c r="C7" s="16">
        <v>1</v>
      </c>
      <c r="D7" s="8">
        <v>1000</v>
      </c>
      <c r="E7" s="7">
        <f t="shared" si="0"/>
        <v>1000</v>
      </c>
      <c r="F7" s="29"/>
      <c r="G7" s="47">
        <v>0</v>
      </c>
      <c r="H7" s="18"/>
      <c r="I7" s="13"/>
      <c r="J7" s="9">
        <v>400</v>
      </c>
      <c r="K7" s="23"/>
      <c r="L7" s="19">
        <f t="shared" si="1"/>
        <v>400</v>
      </c>
      <c r="M7" s="25"/>
      <c r="N7" s="21">
        <f t="shared" si="2"/>
        <v>1400</v>
      </c>
      <c r="O7" s="54">
        <v>42905</v>
      </c>
      <c r="P7" s="147"/>
      <c r="Q7" s="141" t="s">
        <v>90</v>
      </c>
      <c r="R7" s="156" t="s">
        <v>118</v>
      </c>
      <c r="S7" s="161"/>
      <c r="V7" s="56" t="s">
        <v>85</v>
      </c>
    </row>
    <row r="8" spans="1:26" ht="24" customHeight="1">
      <c r="A8" s="37" t="s">
        <v>37</v>
      </c>
      <c r="B8" s="45" t="s">
        <v>30</v>
      </c>
      <c r="C8" s="16">
        <v>1</v>
      </c>
      <c r="D8" s="8">
        <v>1000</v>
      </c>
      <c r="E8" s="7">
        <f t="shared" si="0"/>
        <v>1000</v>
      </c>
      <c r="F8" s="29"/>
      <c r="G8" s="47">
        <v>1200</v>
      </c>
      <c r="H8" s="15">
        <v>500</v>
      </c>
      <c r="I8" s="13">
        <v>2000</v>
      </c>
      <c r="J8" s="9"/>
      <c r="K8" s="23"/>
      <c r="L8" s="19">
        <f t="shared" si="1"/>
        <v>3700</v>
      </c>
      <c r="M8" s="25"/>
      <c r="N8" s="21">
        <f t="shared" si="2"/>
        <v>4700</v>
      </c>
      <c r="O8" s="54">
        <v>42915</v>
      </c>
      <c r="P8" s="147"/>
      <c r="Q8" s="142" t="s">
        <v>116</v>
      </c>
      <c r="R8" s="173">
        <v>1930</v>
      </c>
      <c r="S8" s="163">
        <v>42915</v>
      </c>
    </row>
    <row r="9" spans="1:26" ht="24" customHeight="1">
      <c r="A9" s="37" t="s">
        <v>38</v>
      </c>
      <c r="B9" s="45" t="s">
        <v>18</v>
      </c>
      <c r="C9" s="16">
        <v>2</v>
      </c>
      <c r="D9" s="8">
        <v>1000</v>
      </c>
      <c r="E9" s="7">
        <f t="shared" si="0"/>
        <v>2000</v>
      </c>
      <c r="F9" s="29"/>
      <c r="G9" s="47">
        <v>0</v>
      </c>
      <c r="H9" s="18"/>
      <c r="I9" s="13"/>
      <c r="J9" s="9"/>
      <c r="K9" s="23"/>
      <c r="L9" s="19">
        <f t="shared" si="1"/>
        <v>0</v>
      </c>
      <c r="M9" s="25"/>
      <c r="N9" s="21">
        <f t="shared" si="2"/>
        <v>2000</v>
      </c>
      <c r="O9" s="54">
        <v>42916</v>
      </c>
      <c r="P9" s="147"/>
      <c r="Q9" s="141" t="s">
        <v>88</v>
      </c>
      <c r="R9" s="173">
        <v>8780</v>
      </c>
      <c r="S9" s="163">
        <v>42916</v>
      </c>
      <c r="V9" s="56" t="s">
        <v>111</v>
      </c>
    </row>
    <row r="10" spans="1:26" ht="24" customHeight="1">
      <c r="A10" s="37" t="s">
        <v>39</v>
      </c>
      <c r="B10" s="45" t="s">
        <v>5</v>
      </c>
      <c r="C10" s="16">
        <v>2</v>
      </c>
      <c r="D10" s="8">
        <v>1000</v>
      </c>
      <c r="E10" s="7">
        <f t="shared" si="0"/>
        <v>2000</v>
      </c>
      <c r="F10" s="29"/>
      <c r="G10" s="47">
        <v>1200</v>
      </c>
      <c r="H10" s="28">
        <v>500</v>
      </c>
      <c r="I10" s="13"/>
      <c r="J10" s="9"/>
      <c r="K10" s="23"/>
      <c r="L10" s="19">
        <f t="shared" si="1"/>
        <v>1700</v>
      </c>
      <c r="M10" s="25"/>
      <c r="N10" s="21">
        <f t="shared" si="2"/>
        <v>3700</v>
      </c>
      <c r="O10" s="54">
        <v>42899</v>
      </c>
      <c r="P10" s="147"/>
      <c r="Q10" s="141" t="s">
        <v>95</v>
      </c>
      <c r="R10" s="173">
        <v>3200</v>
      </c>
      <c r="S10" s="163">
        <v>42899</v>
      </c>
      <c r="Y10" s="34"/>
      <c r="Z10" s="33"/>
    </row>
    <row r="11" spans="1:26" ht="24" customHeight="1">
      <c r="A11" s="37" t="s">
        <v>40</v>
      </c>
      <c r="B11" s="45" t="s">
        <v>4</v>
      </c>
      <c r="C11" s="50">
        <v>3</v>
      </c>
      <c r="D11" s="8">
        <v>1000</v>
      </c>
      <c r="E11" s="7">
        <f t="shared" si="0"/>
        <v>3000</v>
      </c>
      <c r="F11" s="29"/>
      <c r="G11" s="47">
        <v>1600</v>
      </c>
      <c r="H11" s="18"/>
      <c r="I11" s="13"/>
      <c r="J11" s="9">
        <v>400</v>
      </c>
      <c r="K11" s="23"/>
      <c r="L11" s="19">
        <f t="shared" si="1"/>
        <v>2000</v>
      </c>
      <c r="M11" s="25"/>
      <c r="N11" s="21">
        <f t="shared" si="2"/>
        <v>5000</v>
      </c>
      <c r="O11" s="54">
        <v>42900</v>
      </c>
      <c r="P11" s="148"/>
      <c r="Q11" s="75" t="s">
        <v>96</v>
      </c>
      <c r="R11" s="173">
        <v>7070</v>
      </c>
      <c r="S11" s="163">
        <v>42900</v>
      </c>
      <c r="Y11" s="34"/>
      <c r="Z11" s="33"/>
    </row>
    <row r="12" spans="1:26" ht="24" customHeight="1">
      <c r="A12" s="37" t="s">
        <v>41</v>
      </c>
      <c r="B12" s="6" t="s">
        <v>22</v>
      </c>
      <c r="C12" s="16">
        <v>1</v>
      </c>
      <c r="D12" s="8">
        <v>1000</v>
      </c>
      <c r="E12" s="7">
        <f t="shared" si="0"/>
        <v>1000</v>
      </c>
      <c r="F12" s="29"/>
      <c r="G12" s="47">
        <v>1200</v>
      </c>
      <c r="H12" s="18">
        <v>200</v>
      </c>
      <c r="I12" s="13"/>
      <c r="J12" s="9"/>
      <c r="K12" s="23"/>
      <c r="L12" s="19">
        <f t="shared" si="1"/>
        <v>1400</v>
      </c>
      <c r="M12" s="25"/>
      <c r="N12" s="21">
        <f t="shared" si="2"/>
        <v>2400</v>
      </c>
      <c r="O12" s="54">
        <v>42900</v>
      </c>
      <c r="P12" s="147"/>
      <c r="Q12" s="141" t="s">
        <v>107</v>
      </c>
      <c r="R12" s="156" t="s">
        <v>118</v>
      </c>
      <c r="S12" s="161"/>
    </row>
    <row r="13" spans="1:26" ht="24" customHeight="1">
      <c r="A13" s="37" t="s">
        <v>42</v>
      </c>
      <c r="B13" s="45" t="s">
        <v>9</v>
      </c>
      <c r="C13" s="16">
        <v>2</v>
      </c>
      <c r="D13" s="8">
        <v>1000</v>
      </c>
      <c r="E13" s="7">
        <f t="shared" si="0"/>
        <v>2000</v>
      </c>
      <c r="F13" s="29"/>
      <c r="G13" s="47">
        <v>0</v>
      </c>
      <c r="H13" s="18"/>
      <c r="I13" s="13"/>
      <c r="J13" s="9">
        <v>400</v>
      </c>
      <c r="K13" s="23">
        <v>2000</v>
      </c>
      <c r="L13" s="19">
        <f t="shared" si="1"/>
        <v>2400</v>
      </c>
      <c r="M13" s="25"/>
      <c r="N13" s="21">
        <f t="shared" si="2"/>
        <v>4400</v>
      </c>
      <c r="O13" s="55">
        <v>42891</v>
      </c>
      <c r="P13" s="147"/>
      <c r="Q13" s="142" t="s">
        <v>117</v>
      </c>
      <c r="R13" s="156" t="s">
        <v>118</v>
      </c>
      <c r="S13" s="162"/>
    </row>
    <row r="14" spans="1:26" ht="24" customHeight="1">
      <c r="A14" s="37" t="s">
        <v>43</v>
      </c>
      <c r="B14" s="45" t="s">
        <v>33</v>
      </c>
      <c r="C14" s="16">
        <v>1</v>
      </c>
      <c r="D14" s="8">
        <v>1000</v>
      </c>
      <c r="E14" s="7">
        <f t="shared" si="0"/>
        <v>1000</v>
      </c>
      <c r="F14" s="29"/>
      <c r="G14" s="47">
        <v>1200</v>
      </c>
      <c r="H14" s="28">
        <v>500</v>
      </c>
      <c r="I14" s="13"/>
      <c r="J14" s="9">
        <v>400</v>
      </c>
      <c r="K14" s="23"/>
      <c r="L14" s="19">
        <f t="shared" si="1"/>
        <v>2100</v>
      </c>
      <c r="M14" s="25"/>
      <c r="N14" s="21">
        <f t="shared" si="2"/>
        <v>3100</v>
      </c>
      <c r="O14" s="54">
        <v>42892</v>
      </c>
      <c r="P14" s="147"/>
      <c r="Q14" s="141" t="s">
        <v>97</v>
      </c>
      <c r="R14" s="173">
        <v>5900</v>
      </c>
      <c r="S14" s="163">
        <v>42892</v>
      </c>
      <c r="Y14" s="34"/>
    </row>
    <row r="15" spans="1:26" ht="24" customHeight="1">
      <c r="A15" s="37" t="s">
        <v>44</v>
      </c>
      <c r="B15" s="45" t="s">
        <v>25</v>
      </c>
      <c r="C15" s="16">
        <v>1</v>
      </c>
      <c r="D15" s="8">
        <v>1000</v>
      </c>
      <c r="E15" s="7">
        <f t="shared" si="0"/>
        <v>1000</v>
      </c>
      <c r="F15" s="29"/>
      <c r="G15" s="47">
        <v>1200</v>
      </c>
      <c r="H15" s="18"/>
      <c r="I15" s="13"/>
      <c r="J15" s="9"/>
      <c r="K15" s="23"/>
      <c r="L15" s="19">
        <f t="shared" si="1"/>
        <v>1200</v>
      </c>
      <c r="M15" s="25"/>
      <c r="N15" s="21">
        <f t="shared" si="2"/>
        <v>2200</v>
      </c>
      <c r="O15" s="54">
        <v>42884</v>
      </c>
      <c r="P15" s="147"/>
      <c r="Q15" s="141" t="s">
        <v>98</v>
      </c>
      <c r="R15" s="173">
        <v>3200</v>
      </c>
      <c r="S15" s="163">
        <v>42909</v>
      </c>
    </row>
    <row r="16" spans="1:26" ht="24" customHeight="1">
      <c r="A16" s="37" t="s">
        <v>45</v>
      </c>
      <c r="B16" s="45" t="s">
        <v>8</v>
      </c>
      <c r="C16" s="16">
        <v>2</v>
      </c>
      <c r="D16" s="8">
        <v>1000</v>
      </c>
      <c r="E16" s="7">
        <f t="shared" si="0"/>
        <v>2000</v>
      </c>
      <c r="F16" s="29"/>
      <c r="G16" s="47">
        <v>1200</v>
      </c>
      <c r="H16" s="18"/>
      <c r="I16" s="13"/>
      <c r="J16" s="9"/>
      <c r="K16" s="23"/>
      <c r="L16" s="19">
        <f t="shared" si="1"/>
        <v>1200</v>
      </c>
      <c r="M16" s="25"/>
      <c r="N16" s="21">
        <f t="shared" si="2"/>
        <v>3200</v>
      </c>
      <c r="O16" s="54">
        <v>42900</v>
      </c>
      <c r="P16" s="147"/>
      <c r="Q16" s="141" t="s">
        <v>99</v>
      </c>
      <c r="R16" s="173">
        <v>4840</v>
      </c>
      <c r="S16" s="163">
        <v>42907</v>
      </c>
    </row>
    <row r="17" spans="1:27" ht="24" customHeight="1">
      <c r="A17" s="37" t="s">
        <v>75</v>
      </c>
      <c r="B17" s="45" t="s">
        <v>19</v>
      </c>
      <c r="C17" s="16">
        <v>1</v>
      </c>
      <c r="D17" s="8">
        <v>1000</v>
      </c>
      <c r="E17" s="7">
        <f t="shared" si="0"/>
        <v>1000</v>
      </c>
      <c r="F17" s="29"/>
      <c r="G17" s="47">
        <v>1200</v>
      </c>
      <c r="H17" s="18">
        <v>200</v>
      </c>
      <c r="I17" s="13">
        <v>2000</v>
      </c>
      <c r="J17" s="9"/>
      <c r="K17" s="23"/>
      <c r="L17" s="19">
        <f t="shared" si="1"/>
        <v>3400</v>
      </c>
      <c r="M17" s="25"/>
      <c r="N17" s="21">
        <f t="shared" si="2"/>
        <v>4400</v>
      </c>
      <c r="O17" s="54">
        <v>42907</v>
      </c>
      <c r="P17" s="147"/>
      <c r="Q17" s="142" t="s">
        <v>116</v>
      </c>
      <c r="R17" s="173">
        <v>2200</v>
      </c>
      <c r="S17" s="163">
        <v>42901</v>
      </c>
    </row>
    <row r="18" spans="1:27" ht="24" customHeight="1">
      <c r="A18" s="37" t="s">
        <v>76</v>
      </c>
      <c r="B18" s="45" t="s">
        <v>11</v>
      </c>
      <c r="C18" s="16">
        <v>1</v>
      </c>
      <c r="D18" s="8">
        <v>1000</v>
      </c>
      <c r="E18" s="7">
        <f t="shared" si="0"/>
        <v>1000</v>
      </c>
      <c r="F18" s="29"/>
      <c r="G18" s="47">
        <v>1200</v>
      </c>
      <c r="H18" s="118"/>
      <c r="I18" s="13"/>
      <c r="J18" s="9">
        <v>400</v>
      </c>
      <c r="K18" s="23"/>
      <c r="L18" s="19">
        <f t="shared" si="1"/>
        <v>1600</v>
      </c>
      <c r="M18" s="25"/>
      <c r="N18" s="21">
        <f t="shared" si="2"/>
        <v>2600</v>
      </c>
      <c r="O18" s="54">
        <v>42901</v>
      </c>
      <c r="P18" s="147"/>
      <c r="Q18" s="141" t="s">
        <v>100</v>
      </c>
      <c r="R18" s="173">
        <v>4830</v>
      </c>
      <c r="S18" s="163">
        <v>42901</v>
      </c>
    </row>
    <row r="19" spans="1:27" ht="24" customHeight="1">
      <c r="A19" s="37" t="s">
        <v>69</v>
      </c>
      <c r="B19" s="45" t="s">
        <v>74</v>
      </c>
      <c r="C19" s="16">
        <v>1</v>
      </c>
      <c r="D19" s="8">
        <v>1000</v>
      </c>
      <c r="E19" s="7">
        <f t="shared" si="0"/>
        <v>1000</v>
      </c>
      <c r="F19" s="29"/>
      <c r="G19" s="47">
        <v>0</v>
      </c>
      <c r="H19" s="18"/>
      <c r="I19" s="13">
        <v>1000</v>
      </c>
      <c r="J19" s="9"/>
      <c r="K19" s="23"/>
      <c r="L19" s="19">
        <f t="shared" si="1"/>
        <v>1000</v>
      </c>
      <c r="M19" s="25"/>
      <c r="N19" s="21">
        <f t="shared" si="2"/>
        <v>2000</v>
      </c>
      <c r="O19" s="54">
        <v>42893</v>
      </c>
      <c r="P19" s="147"/>
      <c r="Q19" s="141" t="s">
        <v>94</v>
      </c>
      <c r="R19" s="173">
        <v>3500</v>
      </c>
      <c r="S19" s="163">
        <v>42913</v>
      </c>
    </row>
    <row r="20" spans="1:27" ht="24" customHeight="1">
      <c r="A20" s="37" t="s">
        <v>70</v>
      </c>
      <c r="B20" s="45" t="s">
        <v>67</v>
      </c>
      <c r="C20" s="16">
        <v>1</v>
      </c>
      <c r="D20" s="46">
        <v>1000</v>
      </c>
      <c r="E20" s="16">
        <f t="shared" si="0"/>
        <v>1000</v>
      </c>
      <c r="F20" s="29"/>
      <c r="G20" s="47">
        <v>0</v>
      </c>
      <c r="H20" s="18"/>
      <c r="I20" s="52"/>
      <c r="J20" s="9"/>
      <c r="K20" s="23"/>
      <c r="L20" s="19">
        <f t="shared" si="1"/>
        <v>0</v>
      </c>
      <c r="M20" s="25"/>
      <c r="N20" s="21">
        <f t="shared" si="2"/>
        <v>1000</v>
      </c>
      <c r="O20" s="54">
        <v>42887</v>
      </c>
      <c r="P20" s="147"/>
      <c r="Q20" s="141" t="s">
        <v>89</v>
      </c>
      <c r="R20" s="173">
        <v>3260</v>
      </c>
      <c r="S20" s="163">
        <v>42905</v>
      </c>
    </row>
    <row r="21" spans="1:27" ht="24" customHeight="1">
      <c r="A21" s="37" t="s">
        <v>71</v>
      </c>
      <c r="B21" s="45" t="s">
        <v>66</v>
      </c>
      <c r="C21" s="16">
        <v>1</v>
      </c>
      <c r="D21" s="46">
        <v>1000</v>
      </c>
      <c r="E21" s="16">
        <f t="shared" si="0"/>
        <v>1000</v>
      </c>
      <c r="F21" s="29"/>
      <c r="G21" s="47">
        <v>1200</v>
      </c>
      <c r="H21" s="28">
        <v>500</v>
      </c>
      <c r="I21" s="13">
        <v>2000</v>
      </c>
      <c r="J21" s="9"/>
      <c r="K21" s="23"/>
      <c r="L21" s="19">
        <f t="shared" si="1"/>
        <v>3700</v>
      </c>
      <c r="M21" s="25"/>
      <c r="N21" s="21">
        <f t="shared" si="2"/>
        <v>4700</v>
      </c>
      <c r="O21" s="60">
        <v>42905</v>
      </c>
      <c r="P21" s="149"/>
      <c r="Q21" s="142" t="s">
        <v>116</v>
      </c>
      <c r="R21" s="173">
        <v>4300</v>
      </c>
      <c r="S21" s="163">
        <v>42927</v>
      </c>
      <c r="V21" s="36"/>
    </row>
    <row r="22" spans="1:27" ht="24" customHeight="1">
      <c r="A22" s="37" t="s">
        <v>72</v>
      </c>
      <c r="B22" s="45" t="s">
        <v>10</v>
      </c>
      <c r="C22" s="50">
        <v>3</v>
      </c>
      <c r="D22" s="8">
        <v>1000</v>
      </c>
      <c r="E22" s="7">
        <f t="shared" si="0"/>
        <v>3000</v>
      </c>
      <c r="F22" s="29"/>
      <c r="G22" s="47">
        <v>800</v>
      </c>
      <c r="H22" s="18"/>
      <c r="I22" s="13"/>
      <c r="J22" s="9">
        <v>800</v>
      </c>
      <c r="K22" s="23"/>
      <c r="L22" s="19">
        <f t="shared" si="1"/>
        <v>1600</v>
      </c>
      <c r="M22" s="25"/>
      <c r="N22" s="21">
        <f t="shared" si="2"/>
        <v>4600</v>
      </c>
      <c r="O22" s="54">
        <v>42909</v>
      </c>
      <c r="P22" s="147"/>
      <c r="Q22" s="143" t="s">
        <v>110</v>
      </c>
      <c r="R22" s="173">
        <v>8360</v>
      </c>
      <c r="S22" s="163">
        <v>42920</v>
      </c>
    </row>
    <row r="23" spans="1:27" ht="24" customHeight="1">
      <c r="A23" s="37" t="s">
        <v>46</v>
      </c>
      <c r="B23" s="16" t="s">
        <v>31</v>
      </c>
      <c r="C23" s="16">
        <v>1</v>
      </c>
      <c r="D23" s="8">
        <v>1000</v>
      </c>
      <c r="E23" s="7">
        <f t="shared" si="0"/>
        <v>1000</v>
      </c>
      <c r="F23" s="29"/>
      <c r="G23" s="47">
        <v>1200</v>
      </c>
      <c r="H23" s="27"/>
      <c r="I23" s="13">
        <v>2000</v>
      </c>
      <c r="J23" s="10"/>
      <c r="K23" s="24"/>
      <c r="L23" s="19">
        <f t="shared" si="1"/>
        <v>3200</v>
      </c>
      <c r="M23" s="26"/>
      <c r="N23" s="21">
        <f t="shared" si="2"/>
        <v>4200</v>
      </c>
      <c r="O23" s="54">
        <v>42887</v>
      </c>
      <c r="P23" s="147"/>
      <c r="Q23" s="141" t="s">
        <v>101</v>
      </c>
      <c r="R23" s="173">
        <v>2600</v>
      </c>
      <c r="S23" s="163">
        <v>42887</v>
      </c>
      <c r="V23" s="36"/>
      <c r="Y23" s="34"/>
    </row>
    <row r="24" spans="1:27" ht="24" customHeight="1">
      <c r="A24" s="37" t="s">
        <v>47</v>
      </c>
      <c r="B24" s="45" t="s">
        <v>17</v>
      </c>
      <c r="C24" s="16">
        <v>1</v>
      </c>
      <c r="D24" s="8">
        <v>1000</v>
      </c>
      <c r="E24" s="7">
        <f t="shared" si="0"/>
        <v>1000</v>
      </c>
      <c r="F24" s="29"/>
      <c r="G24" s="47">
        <v>0</v>
      </c>
      <c r="H24" s="18"/>
      <c r="I24" s="13"/>
      <c r="J24" s="9"/>
      <c r="K24" s="23"/>
      <c r="L24" s="19">
        <f t="shared" si="1"/>
        <v>0</v>
      </c>
      <c r="M24" s="25"/>
      <c r="N24" s="21">
        <f t="shared" si="2"/>
        <v>1000</v>
      </c>
      <c r="O24" s="55">
        <v>42894</v>
      </c>
      <c r="P24" s="147"/>
      <c r="Q24" s="142" t="s">
        <v>117</v>
      </c>
      <c r="R24" s="173">
        <v>3850</v>
      </c>
      <c r="S24" s="163">
        <v>42900</v>
      </c>
      <c r="V24" s="176" t="s">
        <v>121</v>
      </c>
      <c r="W24" s="177" t="s">
        <v>122</v>
      </c>
      <c r="X24" s="178"/>
      <c r="Y24" s="178"/>
    </row>
    <row r="25" spans="1:27" ht="24" customHeight="1">
      <c r="A25" s="37" t="s">
        <v>48</v>
      </c>
      <c r="B25" s="45" t="s">
        <v>20</v>
      </c>
      <c r="C25" s="16">
        <v>1</v>
      </c>
      <c r="D25" s="8">
        <v>1000</v>
      </c>
      <c r="E25" s="7">
        <f t="shared" si="0"/>
        <v>1000</v>
      </c>
      <c r="F25" s="29"/>
      <c r="G25" s="47">
        <v>1200</v>
      </c>
      <c r="H25" s="18"/>
      <c r="I25" s="13">
        <v>2000</v>
      </c>
      <c r="J25" s="9">
        <v>400</v>
      </c>
      <c r="K25" s="23"/>
      <c r="L25" s="19">
        <f t="shared" si="1"/>
        <v>3600</v>
      </c>
      <c r="M25" s="25"/>
      <c r="N25" s="21">
        <f t="shared" si="2"/>
        <v>4600</v>
      </c>
      <c r="O25" s="54">
        <v>42907</v>
      </c>
      <c r="P25" s="147"/>
      <c r="Q25" s="144" t="s">
        <v>109</v>
      </c>
      <c r="R25" s="173">
        <v>3900</v>
      </c>
      <c r="S25" s="163">
        <v>42930</v>
      </c>
    </row>
    <row r="26" spans="1:27" ht="24" customHeight="1">
      <c r="A26" s="37" t="s">
        <v>49</v>
      </c>
      <c r="B26" s="45" t="s">
        <v>32</v>
      </c>
      <c r="C26" s="16">
        <v>1</v>
      </c>
      <c r="D26" s="8">
        <v>1000</v>
      </c>
      <c r="E26" s="7">
        <f t="shared" si="0"/>
        <v>1000</v>
      </c>
      <c r="F26" s="29"/>
      <c r="G26" s="47">
        <v>1200</v>
      </c>
      <c r="H26" s="18"/>
      <c r="I26" s="52"/>
      <c r="J26" s="9"/>
      <c r="K26" s="23"/>
      <c r="L26" s="19">
        <f t="shared" si="1"/>
        <v>1200</v>
      </c>
      <c r="M26" s="25"/>
      <c r="N26" s="21">
        <f t="shared" si="2"/>
        <v>2200</v>
      </c>
      <c r="O26" s="55">
        <v>42892</v>
      </c>
      <c r="P26" s="147"/>
      <c r="Q26" s="142" t="s">
        <v>117</v>
      </c>
      <c r="R26" s="173">
        <v>3830</v>
      </c>
      <c r="S26" s="163">
        <v>42899</v>
      </c>
    </row>
    <row r="27" spans="1:27" ht="24" customHeight="1">
      <c r="A27" s="37" t="s">
        <v>50</v>
      </c>
      <c r="B27" s="45" t="s">
        <v>28</v>
      </c>
      <c r="C27" s="16">
        <v>1</v>
      </c>
      <c r="D27" s="8">
        <v>1000</v>
      </c>
      <c r="E27" s="7">
        <f t="shared" si="0"/>
        <v>1000</v>
      </c>
      <c r="F27" s="29"/>
      <c r="G27" s="47">
        <v>1200</v>
      </c>
      <c r="H27" s="18"/>
      <c r="I27" s="52"/>
      <c r="J27" s="9"/>
      <c r="K27" s="23"/>
      <c r="L27" s="19">
        <f t="shared" si="1"/>
        <v>1200</v>
      </c>
      <c r="M27" s="25"/>
      <c r="N27" s="21">
        <f t="shared" si="2"/>
        <v>2200</v>
      </c>
      <c r="O27" s="54">
        <v>42899</v>
      </c>
      <c r="P27" s="147"/>
      <c r="Q27" s="141" t="s">
        <v>102</v>
      </c>
      <c r="R27" s="173">
        <v>3400</v>
      </c>
      <c r="S27" s="163">
        <v>42905</v>
      </c>
    </row>
    <row r="28" spans="1:27" ht="24" customHeight="1">
      <c r="A28" s="37" t="s">
        <v>51</v>
      </c>
      <c r="B28" s="45" t="s">
        <v>14</v>
      </c>
      <c r="C28" s="16">
        <v>1</v>
      </c>
      <c r="D28" s="8">
        <v>1000</v>
      </c>
      <c r="E28" s="7">
        <f t="shared" si="0"/>
        <v>1000</v>
      </c>
      <c r="F28" s="29"/>
      <c r="G28" s="47">
        <v>1200</v>
      </c>
      <c r="H28" s="15">
        <v>500</v>
      </c>
      <c r="I28" s="13">
        <v>2000</v>
      </c>
      <c r="J28" s="10"/>
      <c r="K28" s="24"/>
      <c r="L28" s="19">
        <f t="shared" si="1"/>
        <v>3700</v>
      </c>
      <c r="M28" s="26"/>
      <c r="N28" s="21">
        <f t="shared" si="2"/>
        <v>4700</v>
      </c>
      <c r="O28" s="54">
        <v>42902</v>
      </c>
      <c r="P28" s="147"/>
      <c r="Q28" s="141" t="s">
        <v>93</v>
      </c>
      <c r="R28" s="173">
        <v>1200</v>
      </c>
      <c r="S28" s="163">
        <v>42920</v>
      </c>
    </row>
    <row r="29" spans="1:27" ht="24" customHeight="1">
      <c r="A29" s="37" t="s">
        <v>52</v>
      </c>
      <c r="B29" s="45" t="s">
        <v>16</v>
      </c>
      <c r="C29" s="16">
        <v>2</v>
      </c>
      <c r="D29" s="8">
        <v>1000</v>
      </c>
      <c r="E29" s="7">
        <f t="shared" si="0"/>
        <v>2000</v>
      </c>
      <c r="F29" s="29"/>
      <c r="G29" s="47">
        <v>0</v>
      </c>
      <c r="H29" s="18"/>
      <c r="I29" s="13"/>
      <c r="J29" s="9">
        <v>400</v>
      </c>
      <c r="K29" s="23"/>
      <c r="L29" s="19">
        <f t="shared" si="1"/>
        <v>400</v>
      </c>
      <c r="M29" s="25"/>
      <c r="N29" s="21">
        <f t="shared" si="2"/>
        <v>2400</v>
      </c>
      <c r="O29" s="54">
        <v>42898</v>
      </c>
      <c r="P29" s="147"/>
      <c r="Q29" s="141" t="s">
        <v>103</v>
      </c>
      <c r="R29" s="173">
        <v>5350</v>
      </c>
      <c r="S29" s="163">
        <v>42906</v>
      </c>
    </row>
    <row r="30" spans="1:27" ht="22.5" customHeight="1">
      <c r="A30" s="37" t="s">
        <v>53</v>
      </c>
      <c r="B30" s="6" t="s">
        <v>6</v>
      </c>
      <c r="C30" s="16">
        <v>1</v>
      </c>
      <c r="D30" s="8">
        <v>1000</v>
      </c>
      <c r="E30" s="107">
        <f t="shared" si="0"/>
        <v>1000</v>
      </c>
      <c r="F30" s="108"/>
      <c r="G30" s="109">
        <v>1200</v>
      </c>
      <c r="H30" s="18"/>
      <c r="I30" s="13"/>
      <c r="J30" s="9"/>
      <c r="K30" s="23"/>
      <c r="L30" s="19">
        <f t="shared" si="1"/>
        <v>1200</v>
      </c>
      <c r="M30" s="25"/>
      <c r="N30" s="21">
        <f t="shared" si="2"/>
        <v>2200</v>
      </c>
      <c r="O30" s="54">
        <v>42894</v>
      </c>
      <c r="P30" s="147"/>
      <c r="Q30" s="145" t="s">
        <v>108</v>
      </c>
      <c r="R30" s="173">
        <v>4330</v>
      </c>
      <c r="S30" s="163">
        <v>42894</v>
      </c>
      <c r="V30" s="61" t="s">
        <v>112</v>
      </c>
      <c r="AA30" s="33"/>
    </row>
    <row r="31" spans="1:27" ht="24" customHeight="1">
      <c r="A31" s="37" t="s">
        <v>54</v>
      </c>
      <c r="B31" s="134" t="s">
        <v>23</v>
      </c>
      <c r="C31" s="99">
        <v>3</v>
      </c>
      <c r="D31" s="12">
        <v>1000</v>
      </c>
      <c r="E31" s="11">
        <f t="shared" si="0"/>
        <v>3000</v>
      </c>
      <c r="F31" s="100"/>
      <c r="G31" s="47">
        <v>0</v>
      </c>
      <c r="H31" s="20"/>
      <c r="I31" s="101"/>
      <c r="J31" s="102"/>
      <c r="K31" s="103"/>
      <c r="L31" s="104">
        <f t="shared" si="1"/>
        <v>0</v>
      </c>
      <c r="M31" s="105"/>
      <c r="N31" s="106">
        <f t="shared" si="2"/>
        <v>3000</v>
      </c>
      <c r="O31" s="76">
        <v>42894</v>
      </c>
      <c r="P31" s="150"/>
      <c r="Q31" s="140" t="s">
        <v>104</v>
      </c>
      <c r="R31" s="157" t="s">
        <v>118</v>
      </c>
      <c r="S31" s="164"/>
    </row>
    <row r="32" spans="1:27" ht="24" customHeight="1">
      <c r="A32" s="37" t="s">
        <v>55</v>
      </c>
      <c r="B32" s="45" t="s">
        <v>7</v>
      </c>
      <c r="C32" s="16">
        <v>2</v>
      </c>
      <c r="D32" s="8">
        <v>1000</v>
      </c>
      <c r="E32" s="7">
        <f t="shared" si="0"/>
        <v>2000</v>
      </c>
      <c r="F32" s="39"/>
      <c r="G32" s="48">
        <v>0</v>
      </c>
      <c r="H32" s="18"/>
      <c r="I32" s="40"/>
      <c r="J32" s="41"/>
      <c r="K32" s="42"/>
      <c r="L32" s="43">
        <f t="shared" si="1"/>
        <v>0</v>
      </c>
      <c r="M32" s="44"/>
      <c r="N32" s="59">
        <f t="shared" si="2"/>
        <v>2000</v>
      </c>
      <c r="O32" s="54">
        <v>42873</v>
      </c>
      <c r="P32" s="147"/>
      <c r="Q32" s="141" t="s">
        <v>105</v>
      </c>
      <c r="R32" s="173">
        <v>4200</v>
      </c>
      <c r="S32" s="163">
        <v>42895</v>
      </c>
      <c r="U32" s="36"/>
    </row>
    <row r="33" spans="1:27" ht="18" customHeight="1">
      <c r="A33" s="37" t="s">
        <v>56</v>
      </c>
      <c r="B33" s="45" t="s">
        <v>13</v>
      </c>
      <c r="C33" s="50">
        <v>3</v>
      </c>
      <c r="D33" s="8">
        <v>1000</v>
      </c>
      <c r="E33" s="7">
        <f t="shared" si="0"/>
        <v>3000</v>
      </c>
      <c r="F33" s="39"/>
      <c r="G33" s="48">
        <v>0</v>
      </c>
      <c r="H33" s="18"/>
      <c r="I33" s="40"/>
      <c r="J33" s="41">
        <v>400</v>
      </c>
      <c r="K33" s="42"/>
      <c r="L33" s="43">
        <f t="shared" si="1"/>
        <v>400</v>
      </c>
      <c r="M33" s="44"/>
      <c r="N33" s="59">
        <f t="shared" si="2"/>
        <v>3400</v>
      </c>
      <c r="O33" s="54">
        <v>42901</v>
      </c>
      <c r="P33" s="147"/>
      <c r="Q33" s="141" t="s">
        <v>92</v>
      </c>
      <c r="R33" s="173">
        <v>6470</v>
      </c>
      <c r="S33" s="163">
        <v>42902</v>
      </c>
    </row>
    <row r="34" spans="1:27" ht="18" customHeight="1">
      <c r="A34" s="37" t="s">
        <v>57</v>
      </c>
      <c r="B34" s="45" t="s">
        <v>15</v>
      </c>
      <c r="C34" s="16">
        <v>2</v>
      </c>
      <c r="D34" s="8">
        <v>1000</v>
      </c>
      <c r="E34" s="7">
        <f t="shared" si="0"/>
        <v>2000</v>
      </c>
      <c r="F34" s="39"/>
      <c r="G34" s="48">
        <v>400</v>
      </c>
      <c r="H34" s="18"/>
      <c r="I34" s="135"/>
      <c r="J34" s="41"/>
      <c r="K34" s="42"/>
      <c r="L34" s="43">
        <f t="shared" si="1"/>
        <v>400</v>
      </c>
      <c r="M34" s="44"/>
      <c r="N34" s="59">
        <f t="shared" si="2"/>
        <v>2400</v>
      </c>
      <c r="O34" s="54">
        <v>42893</v>
      </c>
      <c r="P34" s="147"/>
      <c r="Q34" s="141" t="s">
        <v>106</v>
      </c>
      <c r="R34" s="173">
        <v>4590</v>
      </c>
      <c r="S34" s="163">
        <v>42914</v>
      </c>
    </row>
    <row r="35" spans="1:27" ht="18" customHeight="1" thickBot="1">
      <c r="A35" s="37" t="s">
        <v>68</v>
      </c>
      <c r="B35" s="45" t="s">
        <v>34</v>
      </c>
      <c r="C35" s="16">
        <v>1</v>
      </c>
      <c r="D35" s="8">
        <v>1000</v>
      </c>
      <c r="E35" s="7">
        <f t="shared" si="0"/>
        <v>1000</v>
      </c>
      <c r="F35" s="39"/>
      <c r="G35" s="48">
        <v>1200</v>
      </c>
      <c r="H35" s="15">
        <v>500</v>
      </c>
      <c r="I35" s="40"/>
      <c r="J35" s="41"/>
      <c r="K35" s="42"/>
      <c r="L35" s="43">
        <f t="shared" si="1"/>
        <v>1700</v>
      </c>
      <c r="M35" s="44"/>
      <c r="N35" s="59">
        <f t="shared" si="2"/>
        <v>2700</v>
      </c>
      <c r="O35" s="54">
        <v>42902</v>
      </c>
      <c r="P35" s="151"/>
      <c r="Q35" s="143" t="s">
        <v>120</v>
      </c>
      <c r="R35" s="173">
        <v>2100</v>
      </c>
      <c r="S35" s="163">
        <v>42941</v>
      </c>
    </row>
    <row r="36" spans="1:27" ht="18" customHeight="1">
      <c r="A36" s="120"/>
      <c r="B36" s="121"/>
      <c r="C36" s="122">
        <f>SUM(C5:C35)</f>
        <v>48</v>
      </c>
      <c r="D36" s="122"/>
      <c r="E36" s="122"/>
      <c r="F36" s="93"/>
      <c r="G36" s="119"/>
      <c r="H36" s="118"/>
      <c r="I36" s="119"/>
      <c r="J36" s="119"/>
      <c r="K36" s="119"/>
      <c r="L36" s="119"/>
      <c r="M36" s="119"/>
      <c r="N36" s="123"/>
      <c r="O36" s="124"/>
      <c r="P36" s="124"/>
      <c r="Q36" s="35"/>
      <c r="R36" s="158"/>
      <c r="S36" s="165"/>
      <c r="V36" s="61"/>
      <c r="AA36" s="33"/>
    </row>
    <row r="37" spans="1:27" ht="18" customHeight="1" thickBot="1">
      <c r="A37" s="125"/>
      <c r="B37" s="126"/>
      <c r="C37" s="127"/>
      <c r="D37" s="127"/>
      <c r="E37" s="127"/>
      <c r="F37" s="128"/>
      <c r="G37" s="129"/>
      <c r="H37" s="130"/>
      <c r="I37" s="129"/>
      <c r="J37" s="129"/>
      <c r="K37" s="129"/>
      <c r="L37" s="129"/>
      <c r="M37" s="129"/>
      <c r="N37" s="131"/>
      <c r="O37" s="132"/>
      <c r="P37" s="124"/>
      <c r="Q37" s="133"/>
      <c r="R37" s="159"/>
      <c r="S37" s="166"/>
      <c r="V37" s="61"/>
      <c r="AA37" s="33"/>
    </row>
    <row r="38" spans="1:27" ht="18" customHeight="1">
      <c r="A38" s="110" t="s">
        <v>78</v>
      </c>
      <c r="B38" s="111" t="s">
        <v>80</v>
      </c>
      <c r="C38" s="112"/>
      <c r="D38" s="12">
        <v>1000</v>
      </c>
      <c r="E38" s="11">
        <f>D38*C38</f>
        <v>0</v>
      </c>
      <c r="F38" s="100"/>
      <c r="G38" s="113">
        <v>1200</v>
      </c>
      <c r="H38" s="114"/>
      <c r="I38" s="115">
        <v>1000</v>
      </c>
      <c r="J38" s="116"/>
      <c r="K38" s="58"/>
      <c r="L38" s="104">
        <f>SUM(G38:K38)</f>
        <v>2200</v>
      </c>
      <c r="M38" s="100"/>
      <c r="N38" s="106">
        <v>0</v>
      </c>
      <c r="O38" s="117"/>
      <c r="P38" s="153"/>
      <c r="Q38" s="137"/>
      <c r="R38" s="160"/>
      <c r="S38" s="167"/>
    </row>
    <row r="39" spans="1:27" ht="18" customHeight="1">
      <c r="A39" s="62" t="s">
        <v>79</v>
      </c>
      <c r="B39" s="63" t="s">
        <v>81</v>
      </c>
      <c r="C39" s="64"/>
      <c r="D39" s="65">
        <v>1000</v>
      </c>
      <c r="E39" s="66">
        <f>D39*C39</f>
        <v>0</v>
      </c>
      <c r="F39" s="67"/>
      <c r="G39" s="68">
        <v>1200</v>
      </c>
      <c r="H39" s="69"/>
      <c r="I39" s="70">
        <v>2000</v>
      </c>
      <c r="J39" s="71"/>
      <c r="K39" s="57"/>
      <c r="L39" s="72">
        <f>SUM(G39:K39)</f>
        <v>3200</v>
      </c>
      <c r="M39" s="67"/>
      <c r="N39" s="73">
        <v>0</v>
      </c>
      <c r="O39" s="74"/>
      <c r="P39" s="154"/>
      <c r="Q39" s="138"/>
      <c r="R39" s="97"/>
      <c r="S39" s="168"/>
    </row>
    <row r="40" spans="1:27" ht="18" customHeight="1" thickBot="1">
      <c r="A40" s="94"/>
      <c r="B40" s="95" t="s">
        <v>113</v>
      </c>
      <c r="C40" s="95"/>
      <c r="D40" s="95"/>
      <c r="E40" s="95"/>
      <c r="F40" s="95"/>
      <c r="G40" s="95"/>
      <c r="H40" s="96"/>
      <c r="I40" s="95"/>
      <c r="J40" s="95"/>
      <c r="K40" s="95"/>
      <c r="L40" s="95"/>
      <c r="M40" s="95"/>
      <c r="N40" s="95"/>
      <c r="O40" s="139"/>
      <c r="P40" s="155"/>
      <c r="Q40" s="152" t="s">
        <v>114</v>
      </c>
      <c r="R40" s="98"/>
      <c r="S40" s="169"/>
    </row>
    <row r="41" spans="1:27" ht="15.75">
      <c r="G41" s="49">
        <f>COUNTA(G5:G39)</f>
        <v>33</v>
      </c>
    </row>
    <row r="42" spans="1:27" ht="15.75">
      <c r="A42" s="36" t="s">
        <v>83</v>
      </c>
    </row>
    <row r="44" spans="1:27" s="33" customFormat="1" ht="20.25">
      <c r="C44" s="38">
        <f>SUM(C5:C30)+SUM(C31:C39)</f>
        <v>96</v>
      </c>
      <c r="E44" s="38">
        <f>SUM(E5:E30)+SUM(E31:E35)</f>
        <v>48000</v>
      </c>
      <c r="G44" s="38">
        <f>SUM(G5:G30)+SUM(G31:G35)</f>
        <v>23200</v>
      </c>
      <c r="H44" s="38">
        <f>SUM(H5:H30)+SUM(H31:H35)</f>
        <v>3400</v>
      </c>
      <c r="I44" s="38">
        <f>SUM(I5:I35)</f>
        <v>13000</v>
      </c>
      <c r="J44" s="38">
        <f>SUM(J5:J30)+SUM(J31:J35)</f>
        <v>4400</v>
      </c>
      <c r="K44" s="35">
        <f>SUM(K5:K39)</f>
        <v>2000</v>
      </c>
      <c r="L44" s="51">
        <f>SUM(L5:L35)</f>
        <v>46000</v>
      </c>
      <c r="M44" s="34"/>
      <c r="N44" s="172">
        <f>SUM(N5:N39)</f>
        <v>94000</v>
      </c>
      <c r="R44" s="172">
        <f>SUM(R5:R35)</f>
        <v>119510</v>
      </c>
      <c r="V44" s="171">
        <f>SUM(R44:U44,N44)</f>
        <v>213510</v>
      </c>
    </row>
    <row r="47" spans="1:27" ht="15">
      <c r="A47" s="30" t="s">
        <v>77</v>
      </c>
    </row>
  </sheetData>
  <sortState ref="B5:Z35">
    <sortCondition ref="B5:B35"/>
  </sortState>
  <mergeCells count="2">
    <mergeCell ref="H3:J3"/>
    <mergeCell ref="D3:E3"/>
  </mergeCells>
  <phoneticPr fontId="1" type="noConversion"/>
  <printOptions horizontalCentered="1"/>
  <pageMargins left="1.1811023622047245" right="0.19685039370078741" top="1.1811023622047245" bottom="0.78740157480314965" header="0" footer="0"/>
  <pageSetup paperSize="9" scale="54" fitToWidth="0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STARTOVNÉ-2020-2021</vt:lpstr>
      <vt:lpstr>STARTOVNÉ-2019 - 2020</vt:lpstr>
      <vt:lpstr>STARTOVNÉ-2018-2019</vt:lpstr>
      <vt:lpstr>STARTOVNÉ-2017-2018</vt:lpstr>
      <vt:lpstr>'STARTOVNÉ-2017-2018'!Oblast_tisku</vt:lpstr>
      <vt:lpstr>'STARTOVNÉ-2018-2019'!Oblast_tisku</vt:lpstr>
      <vt:lpstr>'STARTOVNÉ-2019 - 2020'!Oblast_tisku</vt:lpstr>
      <vt:lpstr>'STARTOVNÉ-2020-2021'!Oblast_tisku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Svazy</dc:creator>
  <cp:lastModifiedBy>Uzivatel</cp:lastModifiedBy>
  <cp:lastPrinted>2020-06-12T07:53:03Z</cp:lastPrinted>
  <dcterms:created xsi:type="dcterms:W3CDTF">2007-05-14T12:02:32Z</dcterms:created>
  <dcterms:modified xsi:type="dcterms:W3CDTF">2020-06-12T07:54:03Z</dcterms:modified>
</cp:coreProperties>
</file>