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40" windowHeight="12795"/>
  </bookViews>
  <sheets>
    <sheet name="podmínka mládeže za 2019-2020" sheetId="1" r:id="rId1"/>
  </sheets>
  <definedNames>
    <definedName name="_xlnm.Print_Area" localSheetId="0">'podmínka mládeže za 2019-2020'!$A$1:$AB$40</definedName>
  </definedNames>
  <calcPr calcId="125725"/>
</workbook>
</file>

<file path=xl/calcChain.xml><?xml version="1.0" encoding="utf-8"?>
<calcChain xmlns="http://schemas.openxmlformats.org/spreadsheetml/2006/main">
  <c r="C40" i="1"/>
  <c r="I39"/>
  <c r="R7"/>
  <c r="W9"/>
  <c r="W10"/>
  <c r="R10" s="1"/>
  <c r="W11"/>
  <c r="W12"/>
  <c r="R12" s="1"/>
  <c r="W13"/>
  <c r="W14"/>
  <c r="W15"/>
  <c r="W16"/>
  <c r="W17"/>
  <c r="W18"/>
  <c r="W19"/>
  <c r="R19" s="1"/>
  <c r="W20"/>
  <c r="W21"/>
  <c r="R21" s="1"/>
  <c r="W22"/>
  <c r="W23"/>
  <c r="W24"/>
  <c r="W25"/>
  <c r="W26"/>
  <c r="W27"/>
  <c r="R27" s="1"/>
  <c r="W28"/>
  <c r="W29"/>
  <c r="W30"/>
  <c r="R30" s="1"/>
  <c r="W31"/>
  <c r="R31" s="1"/>
  <c r="W32"/>
  <c r="W33"/>
  <c r="W34"/>
  <c r="R34" s="1"/>
  <c r="W35"/>
  <c r="W36"/>
  <c r="W37"/>
  <c r="W38"/>
  <c r="W39"/>
  <c r="W8"/>
  <c r="I10"/>
  <c r="P10" s="1"/>
  <c r="AB8"/>
  <c r="AB9"/>
  <c r="R9" s="1"/>
  <c r="AB11"/>
  <c r="R11" s="1"/>
  <c r="AB13"/>
  <c r="AB14"/>
  <c r="AB15"/>
  <c r="R15" s="1"/>
  <c r="AB16"/>
  <c r="AB17"/>
  <c r="AB18"/>
  <c r="AB20"/>
  <c r="AB22"/>
  <c r="AB23"/>
  <c r="R23" s="1"/>
  <c r="AB24"/>
  <c r="AB25"/>
  <c r="R25" s="1"/>
  <c r="AB26"/>
  <c r="AB28"/>
  <c r="AB29"/>
  <c r="AB32"/>
  <c r="AB33"/>
  <c r="AB35"/>
  <c r="R35" s="1"/>
  <c r="AB36"/>
  <c r="AB37"/>
  <c r="AB38"/>
  <c r="AB39"/>
  <c r="AB6"/>
  <c r="R6" s="1"/>
  <c r="R29" l="1"/>
  <c r="R20"/>
  <c r="R28"/>
  <c r="AB40"/>
  <c r="R33"/>
  <c r="R38"/>
  <c r="R26"/>
  <c r="R22"/>
  <c r="R18"/>
  <c r="R14"/>
  <c r="R39"/>
  <c r="R32"/>
  <c r="R24"/>
  <c r="R37"/>
  <c r="R17"/>
  <c r="R13"/>
  <c r="R36"/>
  <c r="R8"/>
  <c r="R16"/>
  <c r="I29"/>
  <c r="P29" s="1"/>
  <c r="I16"/>
  <c r="P16" s="1"/>
  <c r="I36"/>
  <c r="P36" s="1"/>
  <c r="W40" s="1"/>
  <c r="I34"/>
  <c r="P34" s="1"/>
  <c r="I31"/>
  <c r="P31" s="1"/>
  <c r="I19"/>
  <c r="P19" s="1"/>
  <c r="I23"/>
  <c r="P23" s="1"/>
  <c r="I25"/>
  <c r="P25" s="1"/>
  <c r="I24"/>
  <c r="P24" s="1"/>
  <c r="P39"/>
  <c r="I38"/>
  <c r="P38" s="1"/>
  <c r="I37"/>
  <c r="P37" s="1"/>
  <c r="I32"/>
  <c r="P32" s="1"/>
  <c r="I35"/>
  <c r="P35" s="1"/>
  <c r="P33"/>
  <c r="I9"/>
  <c r="P9" s="1"/>
  <c r="I30"/>
  <c r="P30" s="1"/>
  <c r="I18"/>
  <c r="P18" s="1"/>
  <c r="I27"/>
  <c r="P27" s="1"/>
  <c r="I26"/>
  <c r="P26" s="1"/>
  <c r="I28"/>
  <c r="P28" s="1"/>
  <c r="I22"/>
  <c r="P22" s="1"/>
  <c r="I21"/>
  <c r="P21" s="1"/>
  <c r="I20"/>
  <c r="P20" s="1"/>
  <c r="I17"/>
  <c r="P17" s="1"/>
  <c r="I15"/>
  <c r="P15" s="1"/>
  <c r="I14"/>
  <c r="P14" s="1"/>
  <c r="I8"/>
  <c r="P8" s="1"/>
  <c r="I11"/>
  <c r="P11" s="1"/>
  <c r="I13"/>
  <c r="P13" s="1"/>
  <c r="I7"/>
  <c r="P7" s="1"/>
  <c r="I12"/>
  <c r="P12" s="1"/>
  <c r="P6"/>
  <c r="R40" l="1"/>
</calcChain>
</file>

<file path=xl/comments1.xml><?xml version="1.0" encoding="utf-8"?>
<comments xmlns="http://schemas.openxmlformats.org/spreadsheetml/2006/main">
  <authors>
    <author>Uzivatel</author>
  </authors>
  <commentList>
    <comment ref="H13" authorId="0">
      <text>
        <r>
          <rPr>
            <b/>
            <sz val="9"/>
            <color indexed="81"/>
            <rFont val="Tahoma"/>
            <family val="2"/>
            <charset val="238"/>
          </rPr>
          <t>Joksch David, Joksch jakub, Nedbal Patrik, 
Pokorný Radim, 
Uznání 1/2 protože základní podmínka nedodržena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9" authorId="0">
      <text>
        <r>
          <rPr>
            <b/>
            <sz val="9"/>
            <color indexed="81"/>
            <rFont val="Tahoma"/>
            <family val="2"/>
            <charset val="238"/>
          </rPr>
          <t>Fňukal,Janáčková,
Jírek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<sst xmlns="http://schemas.openxmlformats.org/spreadsheetml/2006/main" count="193" uniqueCount="98">
  <si>
    <t>1.</t>
  </si>
  <si>
    <t>HB</t>
  </si>
  <si>
    <t>JI</t>
  </si>
  <si>
    <t>PE</t>
  </si>
  <si>
    <t>potřebný počet:</t>
  </si>
  <si>
    <t>OKRES:</t>
  </si>
  <si>
    <t>Chybějící počet:</t>
  </si>
  <si>
    <r>
      <t>Příspěvek na mládež</t>
    </r>
    <r>
      <rPr>
        <sz val="10"/>
        <rFont val="Arial"/>
        <family val="2"/>
        <charset val="238"/>
      </rPr>
      <t xml:space="preserve"> </t>
    </r>
  </si>
  <si>
    <t>Aktivní mládež-počet:/schválený/</t>
  </si>
  <si>
    <t>Příspěvek za chybějícího hráče:</t>
  </si>
  <si>
    <r>
      <t xml:space="preserve">Brtnice </t>
    </r>
    <r>
      <rPr>
        <sz val="10"/>
        <rFont val="Arial CE"/>
        <charset val="238"/>
      </rPr>
      <t>TJ Sokol</t>
    </r>
  </si>
  <si>
    <t>ZR</t>
  </si>
  <si>
    <r>
      <t xml:space="preserve">Chmelná  </t>
    </r>
    <r>
      <rPr>
        <sz val="10"/>
        <rFont val="Arial CE"/>
        <charset val="238"/>
      </rPr>
      <t>TJ</t>
    </r>
  </si>
  <si>
    <r>
      <t xml:space="preserve">Humpolec  </t>
    </r>
    <r>
      <rPr>
        <sz val="10"/>
        <rFont val="Arial CE"/>
        <charset val="238"/>
      </rPr>
      <t>TJ Jiskra</t>
    </r>
  </si>
  <si>
    <r>
      <t xml:space="preserve">Chotěboř  </t>
    </r>
    <r>
      <rPr>
        <sz val="10"/>
        <rFont val="Arial CE"/>
        <charset val="238"/>
      </rPr>
      <t>TJ CHS</t>
    </r>
  </si>
  <si>
    <r>
      <t xml:space="preserve">Havlíčkův Brod  </t>
    </r>
    <r>
      <rPr>
        <sz val="10"/>
        <rFont val="Arial CE"/>
        <charset val="238"/>
      </rPr>
      <t>TJ Jiskra</t>
    </r>
  </si>
  <si>
    <r>
      <t xml:space="preserve">Jemnice  </t>
    </r>
    <r>
      <rPr>
        <sz val="10"/>
        <rFont val="Arial CE"/>
        <charset val="238"/>
      </rPr>
      <t>TJ Sokol</t>
    </r>
  </si>
  <si>
    <t>TR</t>
  </si>
  <si>
    <r>
      <t xml:space="preserve">Jihlava  </t>
    </r>
    <r>
      <rPr>
        <sz val="10"/>
        <rFont val="Arial CE"/>
        <charset val="238"/>
      </rPr>
      <t>Sportovní klub</t>
    </r>
  </si>
  <si>
    <r>
      <t xml:space="preserve">Kamenice nad Lipou </t>
    </r>
    <r>
      <rPr>
        <sz val="10"/>
        <rFont val="Arial CE"/>
        <charset val="238"/>
      </rPr>
      <t>SKST</t>
    </r>
  </si>
  <si>
    <r>
      <t xml:space="preserve">Moravské Budějovice </t>
    </r>
    <r>
      <rPr>
        <sz val="10"/>
        <rFont val="Arial CE"/>
        <charset val="238"/>
      </rPr>
      <t>TJ Sokol</t>
    </r>
  </si>
  <si>
    <r>
      <t xml:space="preserve">Náměšť nad Oslavou  </t>
    </r>
    <r>
      <rPr>
        <sz val="10"/>
        <rFont val="Arial CE"/>
        <charset val="238"/>
      </rPr>
      <t>TJ Sokol</t>
    </r>
  </si>
  <si>
    <r>
      <t xml:space="preserve">Nížkov  </t>
    </r>
    <r>
      <rPr>
        <sz val="10"/>
        <rFont val="Arial CE"/>
        <charset val="238"/>
      </rPr>
      <t>TJ Sokol</t>
    </r>
  </si>
  <si>
    <r>
      <t xml:space="preserve">Pelhřimov  </t>
    </r>
    <r>
      <rPr>
        <sz val="10"/>
        <rFont val="Arial CE"/>
        <charset val="238"/>
      </rPr>
      <t>TJ Spartak</t>
    </r>
  </si>
  <si>
    <r>
      <t xml:space="preserve">Polná  </t>
    </r>
    <r>
      <rPr>
        <sz val="10"/>
        <rFont val="Arial CE"/>
        <charset val="238"/>
      </rPr>
      <t>TJ Slavoj</t>
    </r>
  </si>
  <si>
    <r>
      <t xml:space="preserve">Polesí  </t>
    </r>
    <r>
      <rPr>
        <sz val="10"/>
        <rFont val="Arial CE"/>
        <charset val="238"/>
      </rPr>
      <t>SK Tenis</t>
    </r>
  </si>
  <si>
    <r>
      <t xml:space="preserve">Lhotky  </t>
    </r>
    <r>
      <rPr>
        <sz val="10"/>
        <rFont val="Arial CE"/>
        <charset val="238"/>
      </rPr>
      <t>SK Sokol</t>
    </r>
  </si>
  <si>
    <r>
      <t xml:space="preserve">Rokytnice nad Rok. </t>
    </r>
    <r>
      <rPr>
        <sz val="10"/>
        <rFont val="Arial CE"/>
        <charset val="238"/>
      </rPr>
      <t xml:space="preserve"> TJ Sokol</t>
    </r>
  </si>
  <si>
    <r>
      <t xml:space="preserve">Telč  </t>
    </r>
    <r>
      <rPr>
        <sz val="10"/>
        <rFont val="Arial CE"/>
        <charset val="238"/>
      </rPr>
      <t>SK</t>
    </r>
  </si>
  <si>
    <r>
      <t xml:space="preserve">Třebíč  </t>
    </r>
    <r>
      <rPr>
        <sz val="10"/>
        <rFont val="Arial CE"/>
        <charset val="238"/>
      </rPr>
      <t>TJ</t>
    </r>
  </si>
  <si>
    <r>
      <t xml:space="preserve">Třešť  </t>
    </r>
    <r>
      <rPr>
        <sz val="10"/>
        <rFont val="Arial CE"/>
        <charset val="238"/>
      </rPr>
      <t>SKST</t>
    </r>
  </si>
  <si>
    <r>
      <t xml:space="preserve">Velké Meziříčí  </t>
    </r>
    <r>
      <rPr>
        <sz val="10"/>
        <rFont val="Arial CE"/>
        <charset val="238"/>
      </rPr>
      <t>Stolní tenis</t>
    </r>
  </si>
  <si>
    <r>
      <t xml:space="preserve">Výčapy  </t>
    </r>
    <r>
      <rPr>
        <sz val="10"/>
        <rFont val="Arial CE"/>
        <charset val="238"/>
      </rPr>
      <t>TJ Sokol</t>
    </r>
  </si>
  <si>
    <r>
      <t xml:space="preserve">Žďár nad Sázavou  </t>
    </r>
    <r>
      <rPr>
        <sz val="10"/>
        <rFont val="Arial CE"/>
        <charset val="238"/>
      </rPr>
      <t>TJ</t>
    </r>
  </si>
  <si>
    <r>
      <t xml:space="preserve">Světlá nad Sáz. </t>
    </r>
    <r>
      <rPr>
        <sz val="10"/>
        <rFont val="Arial CE"/>
        <charset val="238"/>
      </rPr>
      <t>TJ Sklo Bohemia</t>
    </r>
    <r>
      <rPr>
        <b/>
        <sz val="10"/>
        <rFont val="Arial CE"/>
        <charset val="238"/>
      </rPr>
      <t xml:space="preserve">  </t>
    </r>
  </si>
  <si>
    <r>
      <t xml:space="preserve">Nové Město na Mor. </t>
    </r>
    <r>
      <rPr>
        <sz val="10"/>
        <rFont val="Arial CE"/>
        <charset val="238"/>
      </rPr>
      <t>TJ</t>
    </r>
  </si>
  <si>
    <r>
      <t xml:space="preserve">Pacov </t>
    </r>
    <r>
      <rPr>
        <sz val="10"/>
        <rFont val="Arial CE"/>
        <charset val="238"/>
      </rPr>
      <t>TJ Slavoj</t>
    </r>
  </si>
  <si>
    <t xml:space="preserve">plnění základní podmínky </t>
  </si>
  <si>
    <t>nesplněna</t>
  </si>
  <si>
    <t>splněna</t>
  </si>
  <si>
    <r>
      <t xml:space="preserve">Lukov </t>
    </r>
    <r>
      <rPr>
        <sz val="10"/>
        <rFont val="Arial CE"/>
        <charset val="238"/>
      </rPr>
      <t>TJ</t>
    </r>
  </si>
  <si>
    <t>splnění podmínky 8 účastí na BTM</t>
  </si>
  <si>
    <t>ne</t>
  </si>
  <si>
    <t>ano</t>
  </si>
  <si>
    <r>
      <t xml:space="preserve">Nové Dvory </t>
    </r>
    <r>
      <rPr>
        <sz val="10"/>
        <rFont val="Arial CE"/>
        <charset val="238"/>
      </rPr>
      <t>SK</t>
    </r>
    <r>
      <rPr>
        <b/>
        <sz val="10"/>
        <rFont val="Arial CE"/>
        <charset val="238"/>
      </rPr>
      <t xml:space="preserve"> </t>
    </r>
  </si>
  <si>
    <r>
      <t xml:space="preserve">Rovečné </t>
    </r>
    <r>
      <rPr>
        <sz val="10"/>
        <rFont val="Arial CE"/>
        <charset val="238"/>
      </rPr>
      <t>TJ Sokol</t>
    </r>
  </si>
  <si>
    <r>
      <t xml:space="preserve">Třebenice </t>
    </r>
    <r>
      <rPr>
        <sz val="10"/>
        <rFont val="Arial CE"/>
        <charset val="238"/>
      </rPr>
      <t>TJ</t>
    </r>
  </si>
  <si>
    <r>
      <t xml:space="preserve">Kamenice  </t>
    </r>
    <r>
      <rPr>
        <sz val="10"/>
        <rFont val="Arial CE"/>
        <charset val="238"/>
      </rPr>
      <t>TJ Sokol</t>
    </r>
  </si>
  <si>
    <t>Vyhodnocení podmínky mládeže za 2019-2020</t>
  </si>
  <si>
    <t>Hlavní podmínkou mládeže je registrace: EVIDENCE V Centrálním registru a zaplacený evidenční poplatek za 2019-2020</t>
  </si>
  <si>
    <t xml:space="preserve">HB Ostrov </t>
  </si>
  <si>
    <r>
      <t xml:space="preserve">Bystřice nad Pern. </t>
    </r>
    <r>
      <rPr>
        <sz val="10"/>
        <rFont val="Arial CE"/>
        <charset val="238"/>
      </rPr>
      <t>OREL</t>
    </r>
  </si>
  <si>
    <t>Horní Ves TJ</t>
  </si>
  <si>
    <r>
      <t xml:space="preserve">Přibyslav </t>
    </r>
    <r>
      <rPr>
        <sz val="10"/>
        <rFont val="Arial CE"/>
        <charset val="238"/>
      </rPr>
      <t>TJ Sokol</t>
    </r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</si>
  <si>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</si>
  <si>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</si>
  <si>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</si>
  <si>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</si>
  <si>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</si>
  <si>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</si>
  <si>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</si>
  <si>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</si>
  <si>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</si>
  <si>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</si>
  <si>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</si>
  <si>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</si>
  <si>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</si>
  <si>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</si>
  <si>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</si>
  <si>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</si>
  <si>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</si>
  <si>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</si>
  <si>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</si>
  <si>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</si>
  <si>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</si>
  <si>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</si>
  <si>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</si>
  <si>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</si>
  <si>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</si>
  <si>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</si>
  <si>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</si>
  <si>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</si>
  <si>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</si>
  <si>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</si>
  <si>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</si>
  <si>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</si>
  <si>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</si>
  <si>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počet družstev v krajských soutěžích 2020-2021</t>
  </si>
  <si>
    <t>POČTY REGISTROVANÉ MLÁDEŽE</t>
  </si>
  <si>
    <t>NMŽ</t>
  </si>
  <si>
    <t>MŽ</t>
  </si>
  <si>
    <t>SŽ</t>
  </si>
  <si>
    <t>D</t>
  </si>
  <si>
    <t>CELKEM:</t>
  </si>
  <si>
    <t>TURNAJE  A:</t>
  </si>
  <si>
    <t>TURNAJE  B:</t>
  </si>
  <si>
    <t>TURNAJE CELKEM:</t>
  </si>
  <si>
    <t>nesplněna**</t>
  </si>
</sst>
</file>

<file path=xl/styles.xml><?xml version="1.0" encoding="utf-8"?>
<styleSheet xmlns="http://schemas.openxmlformats.org/spreadsheetml/2006/main">
  <numFmts count="1">
    <numFmt numFmtId="42" formatCode="_-* #,##0\ &quot;Kč&quot;_-;\-* #,##0\ &quot;Kč&quot;_-;_-* &quot;-&quot;\ &quot;Kč&quot;_-;_-@_-"/>
  </numFmts>
  <fonts count="19">
    <font>
      <sz val="10"/>
      <name val="Arial"/>
      <charset val="238"/>
    </font>
    <font>
      <sz val="10"/>
      <name val="Arial"/>
      <family val="2"/>
      <charset val="238"/>
    </font>
    <font>
      <u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4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2" xfId="0" applyFont="1" applyFill="1" applyBorder="1" applyAlignment="1">
      <alignment horizontal="center"/>
    </xf>
    <xf numFmtId="0" fontId="13" fillId="0" borderId="0" xfId="0" applyFont="1" applyFill="1"/>
    <xf numFmtId="0" fontId="13" fillId="0" borderId="2" xfId="0" applyFont="1" applyFill="1" applyBorder="1" applyAlignment="1">
      <alignment vertic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3" xfId="0" applyFill="1" applyBorder="1" applyAlignment="1">
      <alignment horizontal="center" textRotation="90" wrapText="1"/>
    </xf>
    <xf numFmtId="0" fontId="1" fillId="0" borderId="3" xfId="0" applyFont="1" applyFill="1" applyBorder="1" applyAlignment="1">
      <alignment textRotation="90" wrapText="1"/>
    </xf>
    <xf numFmtId="0" fontId="10" fillId="0" borderId="3" xfId="0" applyFont="1" applyFill="1" applyBorder="1" applyAlignment="1">
      <alignment horizontal="right" textRotation="90" wrapText="1"/>
    </xf>
    <xf numFmtId="0" fontId="6" fillId="0" borderId="3" xfId="0" applyFont="1" applyFill="1" applyBorder="1" applyAlignment="1">
      <alignment horizontal="right" textRotation="90" wrapText="1"/>
    </xf>
    <xf numFmtId="0" fontId="13" fillId="0" borderId="3" xfId="0" applyFont="1" applyFill="1" applyBorder="1" applyAlignment="1">
      <alignment textRotation="90" wrapText="1"/>
    </xf>
    <xf numFmtId="0" fontId="0" fillId="0" borderId="3" xfId="0" applyFill="1" applyBorder="1" applyAlignment="1">
      <alignment horizontal="center" vertical="center" wrapText="1"/>
    </xf>
    <xf numFmtId="0" fontId="10" fillId="0" borderId="4" xfId="0" applyFont="1" applyFill="1" applyBorder="1" applyAlignment="1">
      <alignment textRotation="90" wrapText="1"/>
    </xf>
    <xf numFmtId="0" fontId="11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42" fontId="12" fillId="0" borderId="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textRotation="90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vertical="center"/>
    </xf>
    <xf numFmtId="0" fontId="15" fillId="8" borderId="2" xfId="0" applyFont="1" applyFill="1" applyBorder="1" applyAlignment="1">
      <alignment horizontal="right" vertical="center"/>
    </xf>
    <xf numFmtId="0" fontId="3" fillId="8" borderId="2" xfId="0" applyFont="1" applyFill="1" applyBorder="1"/>
    <xf numFmtId="42" fontId="12" fillId="8" borderId="2" xfId="0" applyNumberFormat="1" applyFont="1" applyFill="1" applyBorder="1" applyAlignment="1">
      <alignment vertical="center"/>
    </xf>
    <xf numFmtId="0" fontId="9" fillId="8" borderId="2" xfId="0" applyFont="1" applyFill="1" applyBorder="1"/>
    <xf numFmtId="0" fontId="0" fillId="9" borderId="2" xfId="0" applyFill="1" applyBorder="1"/>
    <xf numFmtId="0" fontId="6" fillId="0" borderId="5" xfId="0" applyFont="1" applyFill="1" applyBorder="1"/>
    <xf numFmtId="42" fontId="6" fillId="0" borderId="0" xfId="0" applyNumberFormat="1" applyFont="1" applyFill="1"/>
    <xf numFmtId="0" fontId="6" fillId="0" borderId="0" xfId="0" applyFont="1" applyFill="1"/>
    <xf numFmtId="0" fontId="0" fillId="10" borderId="0" xfId="0" applyFill="1"/>
    <xf numFmtId="0" fontId="6" fillId="3" borderId="2" xfId="0" applyFont="1" applyFill="1" applyBorder="1"/>
    <xf numFmtId="0" fontId="0" fillId="3" borderId="2" xfId="0" applyFill="1" applyBorder="1"/>
    <xf numFmtId="0" fontId="6" fillId="0" borderId="0" xfId="0" applyFont="1" applyFill="1" applyAlignment="1">
      <alignment wrapText="1"/>
    </xf>
    <xf numFmtId="0" fontId="4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right" vertical="center"/>
    </xf>
    <xf numFmtId="0" fontId="3" fillId="3" borderId="2" xfId="0" applyFont="1" applyFill="1" applyBorder="1"/>
    <xf numFmtId="42" fontId="12" fillId="3" borderId="2" xfId="0" applyNumberFormat="1" applyFont="1" applyFill="1" applyBorder="1" applyAlignment="1">
      <alignment vertical="center"/>
    </xf>
    <xf numFmtId="0" fontId="12" fillId="11" borderId="2" xfId="0" applyFont="1" applyFill="1" applyBorder="1"/>
    <xf numFmtId="0" fontId="12" fillId="3" borderId="2" xfId="0" applyFont="1" applyFill="1" applyBorder="1"/>
    <xf numFmtId="0" fontId="4" fillId="13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4" fillId="14" borderId="2" xfId="0" applyFont="1" applyFill="1" applyBorder="1" applyAlignment="1">
      <alignment horizontal="center"/>
    </xf>
    <xf numFmtId="42" fontId="12" fillId="4" borderId="2" xfId="0" applyNumberFormat="1" applyFont="1" applyFill="1" applyBorder="1" applyAlignment="1">
      <alignment vertical="center"/>
    </xf>
    <xf numFmtId="42" fontId="12" fillId="13" borderId="2" xfId="0" applyNumberFormat="1" applyFont="1" applyFill="1" applyBorder="1" applyAlignment="1">
      <alignment vertical="center"/>
    </xf>
    <xf numFmtId="0" fontId="2" fillId="0" borderId="6" xfId="0" applyFont="1" applyFill="1" applyBorder="1"/>
    <xf numFmtId="0" fontId="13" fillId="2" borderId="7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8" xfId="0" applyFill="1" applyBorder="1"/>
    <xf numFmtId="0" fontId="0" fillId="0" borderId="9" xfId="0" applyFill="1" applyBorder="1"/>
    <xf numFmtId="0" fontId="0" fillId="10" borderId="8" xfId="0" applyFill="1" applyBorder="1"/>
    <xf numFmtId="0" fontId="0" fillId="0" borderId="10" xfId="0" applyFill="1" applyBorder="1"/>
    <xf numFmtId="0" fontId="4" fillId="6" borderId="11" xfId="0" applyFont="1" applyFill="1" applyBorder="1" applyAlignment="1">
      <alignment horizontal="left"/>
    </xf>
    <xf numFmtId="0" fontId="0" fillId="10" borderId="0" xfId="0" applyFill="1" applyBorder="1"/>
    <xf numFmtId="0" fontId="6" fillId="0" borderId="12" xfId="0" applyFont="1" applyFill="1" applyBorder="1"/>
    <xf numFmtId="0" fontId="4" fillId="8" borderId="11" xfId="0" applyFont="1" applyFill="1" applyBorder="1" applyAlignment="1">
      <alignment horizontal="left"/>
    </xf>
    <xf numFmtId="0" fontId="6" fillId="9" borderId="12" xfId="0" applyFont="1" applyFill="1" applyBorder="1"/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6" fillId="6" borderId="11" xfId="0" applyFont="1" applyFill="1" applyBorder="1"/>
    <xf numFmtId="0" fontId="4" fillId="6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9" fillId="0" borderId="15" xfId="0" applyFont="1" applyFill="1" applyBorder="1"/>
    <xf numFmtId="42" fontId="12" fillId="12" borderId="15" xfId="0" applyNumberFormat="1" applyFont="1" applyFill="1" applyBorder="1" applyAlignment="1">
      <alignment vertical="center"/>
    </xf>
    <xf numFmtId="0" fontId="0" fillId="0" borderId="16" xfId="0" applyFill="1" applyBorder="1"/>
    <xf numFmtId="0" fontId="12" fillId="3" borderId="15" xfId="0" applyFont="1" applyFill="1" applyBorder="1"/>
    <xf numFmtId="0" fontId="0" fillId="0" borderId="15" xfId="0" applyFill="1" applyBorder="1"/>
    <xf numFmtId="0" fontId="6" fillId="3" borderId="15" xfId="0" applyFont="1" applyFill="1" applyBorder="1"/>
    <xf numFmtId="0" fontId="0" fillId="10" borderId="16" xfId="0" applyFill="1" applyBorder="1"/>
    <xf numFmtId="0" fontId="6" fillId="0" borderId="17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zoomScaleNormal="100" workbookViewId="0">
      <selection activeCell="AI15" sqref="AI15"/>
    </sheetView>
  </sheetViews>
  <sheetFormatPr defaultRowHeight="12.75"/>
  <cols>
    <col min="1" max="1" width="3.5703125" style="1" customWidth="1"/>
    <col min="2" max="2" width="30.28515625" style="1" bestFit="1" customWidth="1"/>
    <col min="3" max="3" width="5.85546875" style="29" bestFit="1" customWidth="1"/>
    <col min="4" max="6" width="6.28515625" style="2" customWidth="1"/>
    <col min="7" max="7" width="7.85546875" style="4" customWidth="1"/>
    <col min="8" max="9" width="5.5703125" style="5" customWidth="1"/>
    <col min="10" max="10" width="18" style="1" hidden="1" customWidth="1"/>
    <col min="11" max="11" width="9.140625" style="1" hidden="1" customWidth="1"/>
    <col min="12" max="12" width="5.42578125" style="1" customWidth="1"/>
    <col min="13" max="13" width="13.28515625" style="1" customWidth="1"/>
    <col min="14" max="14" width="4.85546875" style="1" hidden="1" customWidth="1"/>
    <col min="15" max="15" width="3.5703125" style="1" hidden="1" customWidth="1"/>
    <col min="16" max="16" width="12" style="1" bestFit="1" customWidth="1"/>
    <col min="17" max="17" width="1.5703125" style="1" customWidth="1"/>
    <col min="18" max="18" width="9.5703125" style="1" bestFit="1" customWidth="1"/>
    <col min="19" max="19" width="5" style="1" bestFit="1" customWidth="1"/>
    <col min="20" max="20" width="12.5703125" style="1" bestFit="1" customWidth="1"/>
    <col min="21" max="21" width="3.42578125" style="1" bestFit="1" customWidth="1"/>
    <col min="22" max="22" width="3.140625" style="1" bestFit="1" customWidth="1"/>
    <col min="23" max="23" width="9.42578125" style="1" bestFit="1" customWidth="1"/>
    <col min="24" max="24" width="1.85546875" style="1" customWidth="1"/>
    <col min="25" max="25" width="2" style="1" customWidth="1"/>
    <col min="26" max="26" width="4.85546875" style="1" customWidth="1"/>
    <col min="27" max="27" width="3.42578125" style="1" bestFit="1" customWidth="1"/>
    <col min="28" max="28" width="9.42578125" style="1" bestFit="1" customWidth="1"/>
    <col min="29" max="29" width="2.28515625" style="1" customWidth="1"/>
    <col min="30" max="16384" width="9.140625" style="1"/>
  </cols>
  <sheetData>
    <row r="1" spans="1:28" ht="18">
      <c r="A1" s="7" t="s">
        <v>48</v>
      </c>
    </row>
    <row r="2" spans="1:28" ht="19.5" customHeight="1">
      <c r="G2" s="3"/>
    </row>
    <row r="3" spans="1:28" ht="27.75" customHeight="1">
      <c r="A3" s="6" t="s">
        <v>49</v>
      </c>
    </row>
    <row r="4" spans="1:28" ht="26.25" thickBot="1">
      <c r="R4" s="51" t="s">
        <v>96</v>
      </c>
      <c r="T4" s="47" t="s">
        <v>94</v>
      </c>
      <c r="X4" s="48"/>
      <c r="Z4" s="47" t="s">
        <v>95</v>
      </c>
    </row>
    <row r="5" spans="1:28" ht="173.25" customHeight="1" thickBot="1">
      <c r="A5" s="67"/>
      <c r="B5" s="69"/>
      <c r="C5" s="30" t="s">
        <v>87</v>
      </c>
      <c r="D5" s="19" t="s">
        <v>5</v>
      </c>
      <c r="E5" s="19" t="s">
        <v>88</v>
      </c>
      <c r="F5" s="19" t="s">
        <v>41</v>
      </c>
      <c r="G5" s="20" t="s">
        <v>4</v>
      </c>
      <c r="H5" s="21" t="s">
        <v>8</v>
      </c>
      <c r="I5" s="22" t="s">
        <v>6</v>
      </c>
      <c r="J5" s="63"/>
      <c r="K5" s="63"/>
      <c r="L5" s="23" t="s">
        <v>9</v>
      </c>
      <c r="M5" s="24" t="s">
        <v>37</v>
      </c>
      <c r="N5" s="62"/>
      <c r="O5" s="62"/>
      <c r="P5" s="25" t="s">
        <v>7</v>
      </c>
      <c r="Q5" s="70"/>
      <c r="R5" s="71"/>
      <c r="S5" s="71" t="s">
        <v>89</v>
      </c>
      <c r="T5" s="71" t="s">
        <v>90</v>
      </c>
      <c r="U5" s="71" t="s">
        <v>91</v>
      </c>
      <c r="V5" s="71" t="s">
        <v>92</v>
      </c>
      <c r="W5" s="71" t="s">
        <v>93</v>
      </c>
      <c r="X5" s="72"/>
      <c r="Y5" s="70"/>
      <c r="Z5" s="71" t="s">
        <v>90</v>
      </c>
      <c r="AA5" s="71" t="s">
        <v>91</v>
      </c>
      <c r="AB5" s="73" t="s">
        <v>93</v>
      </c>
    </row>
    <row r="6" spans="1:28" ht="12.75" customHeight="1" thickTop="1">
      <c r="A6" s="68" t="s">
        <v>0</v>
      </c>
      <c r="B6" s="74" t="s">
        <v>10</v>
      </c>
      <c r="C6" s="11">
        <v>1</v>
      </c>
      <c r="D6" s="9" t="s">
        <v>2</v>
      </c>
      <c r="E6" s="9">
        <v>2</v>
      </c>
      <c r="F6" s="17" t="s">
        <v>42</v>
      </c>
      <c r="G6" s="9">
        <v>3</v>
      </c>
      <c r="H6" s="32">
        <v>0</v>
      </c>
      <c r="I6" s="26">
        <v>3</v>
      </c>
      <c r="J6" s="13"/>
      <c r="K6" s="13"/>
      <c r="L6" s="13">
        <v>500</v>
      </c>
      <c r="M6" s="15" t="s">
        <v>38</v>
      </c>
      <c r="N6" s="27"/>
      <c r="O6" s="27"/>
      <c r="P6" s="28">
        <f>L6*I6</f>
        <v>1500</v>
      </c>
      <c r="Q6" s="10"/>
      <c r="R6" s="59">
        <f t="shared" ref="R6:R39" si="0">SUM(W6,AB6)</f>
        <v>0.5</v>
      </c>
      <c r="S6" s="18"/>
      <c r="T6" s="18"/>
      <c r="U6" s="18"/>
      <c r="V6" s="18"/>
      <c r="W6" s="50">
        <v>0</v>
      </c>
      <c r="X6" s="75"/>
      <c r="Y6" s="10"/>
      <c r="Z6" s="18">
        <v>0</v>
      </c>
      <c r="AA6" s="18">
        <v>1</v>
      </c>
      <c r="AB6" s="76">
        <f>SUM(Z6:AA6)/2</f>
        <v>0.5</v>
      </c>
    </row>
    <row r="7" spans="1:28" ht="12.95" customHeight="1">
      <c r="A7" s="68" t="s">
        <v>54</v>
      </c>
      <c r="B7" s="77" t="s">
        <v>51</v>
      </c>
      <c r="C7" s="35">
        <v>1</v>
      </c>
      <c r="D7" s="36" t="s">
        <v>11</v>
      </c>
      <c r="E7" s="36">
        <v>0</v>
      </c>
      <c r="F7" s="17" t="s">
        <v>42</v>
      </c>
      <c r="G7" s="36">
        <v>3</v>
      </c>
      <c r="H7" s="37">
        <v>0</v>
      </c>
      <c r="I7" s="38">
        <f>G7-H7</f>
        <v>3</v>
      </c>
      <c r="J7" s="39"/>
      <c r="K7" s="39"/>
      <c r="L7" s="13">
        <v>500</v>
      </c>
      <c r="M7" s="40" t="s">
        <v>38</v>
      </c>
      <c r="N7" s="41"/>
      <c r="O7" s="41"/>
      <c r="P7" s="42">
        <f>L7*I7</f>
        <v>1500</v>
      </c>
      <c r="Q7" s="10"/>
      <c r="R7" s="59">
        <f t="shared" si="0"/>
        <v>0</v>
      </c>
      <c r="S7" s="44"/>
      <c r="T7" s="44"/>
      <c r="U7" s="44"/>
      <c r="V7" s="44"/>
      <c r="W7" s="50">
        <v>0</v>
      </c>
      <c r="X7" s="75"/>
      <c r="Y7" s="10"/>
      <c r="Z7" s="44"/>
      <c r="AA7" s="44"/>
      <c r="AB7" s="78"/>
    </row>
    <row r="8" spans="1:28" ht="12.95" customHeight="1">
      <c r="A8" s="68" t="s">
        <v>55</v>
      </c>
      <c r="B8" s="79" t="s">
        <v>15</v>
      </c>
      <c r="C8" s="11">
        <v>2</v>
      </c>
      <c r="D8" s="9" t="s">
        <v>1</v>
      </c>
      <c r="E8" s="9">
        <v>30</v>
      </c>
      <c r="F8" s="9" t="s">
        <v>43</v>
      </c>
      <c r="G8" s="9">
        <v>3</v>
      </c>
      <c r="H8" s="33">
        <v>3</v>
      </c>
      <c r="I8" s="26">
        <f>G8-H8</f>
        <v>0</v>
      </c>
      <c r="J8" s="13"/>
      <c r="K8" s="13"/>
      <c r="L8" s="13">
        <v>500</v>
      </c>
      <c r="M8" s="16" t="s">
        <v>39</v>
      </c>
      <c r="N8" s="27"/>
      <c r="O8" s="27"/>
      <c r="P8" s="65">
        <f>L8*I8</f>
        <v>0</v>
      </c>
      <c r="Q8" s="10"/>
      <c r="R8" s="60">
        <f t="shared" si="0"/>
        <v>94</v>
      </c>
      <c r="S8" s="18">
        <v>10</v>
      </c>
      <c r="T8" s="18">
        <v>17</v>
      </c>
      <c r="U8" s="18">
        <v>16</v>
      </c>
      <c r="V8" s="18">
        <v>42</v>
      </c>
      <c r="W8" s="49">
        <f>SUM(S8:V8)</f>
        <v>85</v>
      </c>
      <c r="X8" s="75"/>
      <c r="Y8" s="10"/>
      <c r="Z8" s="18">
        <v>9</v>
      </c>
      <c r="AA8" s="18">
        <v>9</v>
      </c>
      <c r="AB8" s="76">
        <f t="shared" ref="AB8:AB39" si="1">SUM(Z8:AA8)/2</f>
        <v>9</v>
      </c>
    </row>
    <row r="9" spans="1:28" ht="12.95" customHeight="1">
      <c r="A9" s="68" t="s">
        <v>56</v>
      </c>
      <c r="B9" s="80" t="s">
        <v>50</v>
      </c>
      <c r="C9" s="11">
        <v>1</v>
      </c>
      <c r="D9" s="9" t="s">
        <v>1</v>
      </c>
      <c r="E9" s="9">
        <v>31</v>
      </c>
      <c r="F9" s="9" t="s">
        <v>43</v>
      </c>
      <c r="G9" s="9">
        <v>3</v>
      </c>
      <c r="H9" s="33">
        <v>3</v>
      </c>
      <c r="I9" s="26">
        <f>G9-H9</f>
        <v>0</v>
      </c>
      <c r="J9" s="13"/>
      <c r="K9" s="13"/>
      <c r="L9" s="13">
        <v>500</v>
      </c>
      <c r="M9" s="16" t="s">
        <v>39</v>
      </c>
      <c r="N9" s="27"/>
      <c r="O9" s="27"/>
      <c r="P9" s="65">
        <f>L9*I9</f>
        <v>0</v>
      </c>
      <c r="Q9" s="10"/>
      <c r="R9" s="60">
        <f t="shared" si="0"/>
        <v>83.5</v>
      </c>
      <c r="S9" s="18">
        <v>24</v>
      </c>
      <c r="T9" s="18">
        <v>30</v>
      </c>
      <c r="U9" s="18">
        <v>18</v>
      </c>
      <c r="V9" s="18">
        <v>9</v>
      </c>
      <c r="W9" s="49">
        <f t="shared" ref="W9:W39" si="2">SUM(S9:V9)</f>
        <v>81</v>
      </c>
      <c r="X9" s="75"/>
      <c r="Y9" s="10"/>
      <c r="Z9" s="18">
        <v>5</v>
      </c>
      <c r="AA9" s="18">
        <v>0</v>
      </c>
      <c r="AB9" s="76">
        <f t="shared" si="1"/>
        <v>2.5</v>
      </c>
    </row>
    <row r="10" spans="1:28" ht="12.95" customHeight="1">
      <c r="A10" s="68" t="s">
        <v>57</v>
      </c>
      <c r="B10" s="81" t="s">
        <v>52</v>
      </c>
      <c r="C10" s="31">
        <v>1</v>
      </c>
      <c r="D10" s="9" t="s">
        <v>3</v>
      </c>
      <c r="E10" s="9">
        <v>3</v>
      </c>
      <c r="F10" s="17" t="s">
        <v>42</v>
      </c>
      <c r="G10" s="52">
        <v>3</v>
      </c>
      <c r="H10" s="53">
        <v>0</v>
      </c>
      <c r="I10" s="54">
        <f>G10-H10</f>
        <v>3</v>
      </c>
      <c r="J10" s="55"/>
      <c r="K10" s="55"/>
      <c r="L10" s="13">
        <v>500</v>
      </c>
      <c r="M10" s="56" t="s">
        <v>38</v>
      </c>
      <c r="N10" s="57"/>
      <c r="O10" s="57"/>
      <c r="P10" s="58">
        <f>L10*I10</f>
        <v>1500</v>
      </c>
      <c r="Q10" s="10"/>
      <c r="R10" s="59">
        <f t="shared" si="0"/>
        <v>0</v>
      </c>
      <c r="S10" s="44"/>
      <c r="T10" s="44"/>
      <c r="U10" s="44"/>
      <c r="V10" s="44"/>
      <c r="W10" s="49">
        <f t="shared" si="2"/>
        <v>0</v>
      </c>
      <c r="X10" s="75"/>
      <c r="Y10" s="10"/>
      <c r="Z10" s="44"/>
      <c r="AA10" s="44"/>
      <c r="AB10" s="78"/>
    </row>
    <row r="11" spans="1:28" ht="12.95" customHeight="1">
      <c r="A11" s="68" t="s">
        <v>58</v>
      </c>
      <c r="B11" s="80" t="s">
        <v>13</v>
      </c>
      <c r="C11" s="11">
        <v>2</v>
      </c>
      <c r="D11" s="9" t="s">
        <v>3</v>
      </c>
      <c r="E11" s="9">
        <v>20</v>
      </c>
      <c r="F11" s="9" t="s">
        <v>43</v>
      </c>
      <c r="G11" s="9">
        <v>3</v>
      </c>
      <c r="H11" s="33">
        <v>3</v>
      </c>
      <c r="I11" s="26">
        <f t="shared" ref="I11:I28" si="3">G11-H11</f>
        <v>0</v>
      </c>
      <c r="J11" s="13"/>
      <c r="K11" s="13"/>
      <c r="L11" s="13">
        <v>500</v>
      </c>
      <c r="M11" s="16" t="s">
        <v>39</v>
      </c>
      <c r="N11" s="27"/>
      <c r="O11" s="27"/>
      <c r="P11" s="28">
        <f t="shared" ref="P11:P29" si="4">L11*I11</f>
        <v>0</v>
      </c>
      <c r="Q11" s="10"/>
      <c r="R11" s="60">
        <f t="shared" si="0"/>
        <v>74.5</v>
      </c>
      <c r="S11" s="18">
        <v>7</v>
      </c>
      <c r="T11" s="18">
        <v>9</v>
      </c>
      <c r="U11" s="18">
        <v>13</v>
      </c>
      <c r="V11" s="18">
        <v>42</v>
      </c>
      <c r="W11" s="49">
        <f t="shared" si="2"/>
        <v>71</v>
      </c>
      <c r="X11" s="75"/>
      <c r="Y11" s="10"/>
      <c r="Z11" s="18">
        <v>4</v>
      </c>
      <c r="AA11" s="18">
        <v>3</v>
      </c>
      <c r="AB11" s="76">
        <f t="shared" si="1"/>
        <v>3.5</v>
      </c>
    </row>
    <row r="12" spans="1:28" ht="12.95" customHeight="1">
      <c r="A12" s="68" t="s">
        <v>59</v>
      </c>
      <c r="B12" s="77" t="s">
        <v>12</v>
      </c>
      <c r="C12" s="35">
        <v>2</v>
      </c>
      <c r="D12" s="36" t="s">
        <v>3</v>
      </c>
      <c r="E12" s="36">
        <v>0</v>
      </c>
      <c r="F12" s="17" t="s">
        <v>42</v>
      </c>
      <c r="G12" s="36">
        <v>3</v>
      </c>
      <c r="H12" s="37">
        <v>0</v>
      </c>
      <c r="I12" s="38">
        <f t="shared" si="3"/>
        <v>3</v>
      </c>
      <c r="J12" s="39"/>
      <c r="K12" s="39"/>
      <c r="L12" s="13">
        <v>500</v>
      </c>
      <c r="M12" s="40" t="s">
        <v>38</v>
      </c>
      <c r="N12" s="43"/>
      <c r="O12" s="43"/>
      <c r="P12" s="42">
        <f t="shared" si="4"/>
        <v>1500</v>
      </c>
      <c r="Q12" s="10"/>
      <c r="R12" s="59">
        <f t="shared" si="0"/>
        <v>0</v>
      </c>
      <c r="S12" s="44"/>
      <c r="T12" s="44"/>
      <c r="U12" s="44"/>
      <c r="V12" s="44"/>
      <c r="W12" s="49">
        <f t="shared" si="2"/>
        <v>0</v>
      </c>
      <c r="X12" s="75"/>
      <c r="Y12" s="10"/>
      <c r="Z12" s="44"/>
      <c r="AA12" s="44"/>
      <c r="AB12" s="78"/>
    </row>
    <row r="13" spans="1:28" ht="12.95" customHeight="1">
      <c r="A13" s="68" t="s">
        <v>60</v>
      </c>
      <c r="B13" s="80" t="s">
        <v>14</v>
      </c>
      <c r="C13" s="11">
        <v>3</v>
      </c>
      <c r="D13" s="9" t="s">
        <v>1</v>
      </c>
      <c r="E13" s="9">
        <v>6</v>
      </c>
      <c r="F13" s="17" t="s">
        <v>42</v>
      </c>
      <c r="G13" s="34">
        <v>4</v>
      </c>
      <c r="H13" s="33">
        <v>2</v>
      </c>
      <c r="I13" s="26">
        <f t="shared" si="3"/>
        <v>2</v>
      </c>
      <c r="J13" s="13"/>
      <c r="K13" s="13"/>
      <c r="L13" s="13">
        <v>500</v>
      </c>
      <c r="M13" s="15" t="s">
        <v>97</v>
      </c>
      <c r="N13" s="14"/>
      <c r="O13" s="14"/>
      <c r="P13" s="66">
        <f t="shared" si="4"/>
        <v>1000</v>
      </c>
      <c r="Q13" s="10"/>
      <c r="R13" s="59">
        <f t="shared" si="0"/>
        <v>5</v>
      </c>
      <c r="S13" s="18">
        <v>0</v>
      </c>
      <c r="T13" s="18">
        <v>0</v>
      </c>
      <c r="U13" s="18">
        <v>0</v>
      </c>
      <c r="V13" s="18">
        <v>5</v>
      </c>
      <c r="W13" s="49">
        <f t="shared" si="2"/>
        <v>5</v>
      </c>
      <c r="X13" s="75"/>
      <c r="Y13" s="10"/>
      <c r="Z13" s="18"/>
      <c r="AA13" s="18"/>
      <c r="AB13" s="76">
        <f t="shared" si="1"/>
        <v>0</v>
      </c>
    </row>
    <row r="14" spans="1:28" ht="12.95" customHeight="1">
      <c r="A14" s="68" t="s">
        <v>61</v>
      </c>
      <c r="B14" s="80" t="s">
        <v>16</v>
      </c>
      <c r="C14" s="11">
        <v>2</v>
      </c>
      <c r="D14" s="9" t="s">
        <v>17</v>
      </c>
      <c r="E14" s="9">
        <v>3</v>
      </c>
      <c r="F14" s="17" t="s">
        <v>42</v>
      </c>
      <c r="G14" s="9">
        <v>3</v>
      </c>
      <c r="H14" s="33">
        <v>0</v>
      </c>
      <c r="I14" s="26">
        <f t="shared" si="3"/>
        <v>3</v>
      </c>
      <c r="J14" s="13"/>
      <c r="K14" s="13"/>
      <c r="L14" s="13">
        <v>500</v>
      </c>
      <c r="M14" s="15" t="s">
        <v>38</v>
      </c>
      <c r="N14" s="14"/>
      <c r="O14" s="14"/>
      <c r="P14" s="28">
        <f t="shared" si="4"/>
        <v>1500</v>
      </c>
      <c r="Q14" s="10"/>
      <c r="R14" s="59">
        <f t="shared" si="0"/>
        <v>2</v>
      </c>
      <c r="S14" s="18">
        <v>0</v>
      </c>
      <c r="T14" s="18">
        <v>0</v>
      </c>
      <c r="U14" s="18">
        <v>0</v>
      </c>
      <c r="V14" s="18">
        <v>2</v>
      </c>
      <c r="W14" s="49">
        <f t="shared" si="2"/>
        <v>2</v>
      </c>
      <c r="X14" s="75"/>
      <c r="Y14" s="10"/>
      <c r="Z14" s="18"/>
      <c r="AA14" s="18"/>
      <c r="AB14" s="76">
        <f t="shared" si="1"/>
        <v>0</v>
      </c>
    </row>
    <row r="15" spans="1:28" ht="12.95" customHeight="1">
      <c r="A15" s="68" t="s">
        <v>62</v>
      </c>
      <c r="B15" s="80" t="s">
        <v>18</v>
      </c>
      <c r="C15" s="11">
        <v>2</v>
      </c>
      <c r="D15" s="9" t="s">
        <v>2</v>
      </c>
      <c r="E15" s="9">
        <v>9</v>
      </c>
      <c r="F15" s="9" t="s">
        <v>43</v>
      </c>
      <c r="G15" s="9">
        <v>3</v>
      </c>
      <c r="H15" s="33">
        <v>3</v>
      </c>
      <c r="I15" s="26">
        <f t="shared" si="3"/>
        <v>0</v>
      </c>
      <c r="J15" s="13"/>
      <c r="K15" s="13"/>
      <c r="L15" s="13">
        <v>500</v>
      </c>
      <c r="M15" s="16" t="s">
        <v>39</v>
      </c>
      <c r="N15" s="14"/>
      <c r="O15" s="14"/>
      <c r="P15" s="28">
        <f t="shared" si="4"/>
        <v>0</v>
      </c>
      <c r="Q15" s="10"/>
      <c r="R15" s="60">
        <f t="shared" si="0"/>
        <v>34.5</v>
      </c>
      <c r="S15" s="18">
        <v>0</v>
      </c>
      <c r="T15" s="18">
        <v>21</v>
      </c>
      <c r="U15" s="18">
        <v>6</v>
      </c>
      <c r="V15" s="18">
        <v>5</v>
      </c>
      <c r="W15" s="49">
        <f t="shared" si="2"/>
        <v>32</v>
      </c>
      <c r="X15" s="75"/>
      <c r="Y15" s="10"/>
      <c r="Z15" s="18">
        <v>3</v>
      </c>
      <c r="AA15" s="18">
        <v>2</v>
      </c>
      <c r="AB15" s="76">
        <f t="shared" si="1"/>
        <v>2.5</v>
      </c>
    </row>
    <row r="16" spans="1:28" ht="12.95" customHeight="1">
      <c r="A16" s="68" t="s">
        <v>63</v>
      </c>
      <c r="B16" s="80" t="s">
        <v>47</v>
      </c>
      <c r="C16" s="11">
        <v>1</v>
      </c>
      <c r="D16" s="9" t="s">
        <v>2</v>
      </c>
      <c r="E16" s="9">
        <v>17</v>
      </c>
      <c r="F16" s="9" t="s">
        <v>43</v>
      </c>
      <c r="G16" s="9">
        <v>3</v>
      </c>
      <c r="H16" s="33">
        <v>3</v>
      </c>
      <c r="I16" s="26">
        <f t="shared" si="3"/>
        <v>0</v>
      </c>
      <c r="J16" s="13"/>
      <c r="K16" s="13"/>
      <c r="L16" s="13">
        <v>500</v>
      </c>
      <c r="M16" s="16" t="s">
        <v>39</v>
      </c>
      <c r="N16" s="14"/>
      <c r="O16" s="14"/>
      <c r="P16" s="65">
        <f t="shared" si="4"/>
        <v>0</v>
      </c>
      <c r="Q16" s="10"/>
      <c r="R16" s="60">
        <f t="shared" si="0"/>
        <v>86.5</v>
      </c>
      <c r="S16" s="18">
        <v>12</v>
      </c>
      <c r="T16" s="18">
        <v>34</v>
      </c>
      <c r="U16" s="18">
        <v>8</v>
      </c>
      <c r="V16" s="18">
        <v>0</v>
      </c>
      <c r="W16" s="49">
        <f t="shared" si="2"/>
        <v>54</v>
      </c>
      <c r="X16" s="75"/>
      <c r="Y16" s="10"/>
      <c r="Z16" s="18">
        <v>56</v>
      </c>
      <c r="AA16" s="18">
        <v>9</v>
      </c>
      <c r="AB16" s="76">
        <f t="shared" si="1"/>
        <v>32.5</v>
      </c>
    </row>
    <row r="17" spans="1:28" ht="12.95" customHeight="1">
      <c r="A17" s="68" t="s">
        <v>64</v>
      </c>
      <c r="B17" s="80" t="s">
        <v>19</v>
      </c>
      <c r="C17" s="64">
        <v>0</v>
      </c>
      <c r="D17" s="9" t="s">
        <v>3</v>
      </c>
      <c r="E17" s="9">
        <v>1</v>
      </c>
      <c r="F17" s="17" t="s">
        <v>42</v>
      </c>
      <c r="G17" s="9">
        <v>3</v>
      </c>
      <c r="H17" s="33">
        <v>0</v>
      </c>
      <c r="I17" s="26">
        <f t="shared" si="3"/>
        <v>3</v>
      </c>
      <c r="J17" s="13"/>
      <c r="K17" s="13"/>
      <c r="L17" s="13">
        <v>500</v>
      </c>
      <c r="M17" s="15" t="s">
        <v>38</v>
      </c>
      <c r="N17" s="14"/>
      <c r="O17" s="14"/>
      <c r="P17" s="28">
        <f t="shared" si="4"/>
        <v>1500</v>
      </c>
      <c r="Q17" s="10"/>
      <c r="R17" s="59">
        <f t="shared" si="0"/>
        <v>0</v>
      </c>
      <c r="S17" s="18">
        <v>0</v>
      </c>
      <c r="T17" s="18">
        <v>0</v>
      </c>
      <c r="U17" s="18">
        <v>0</v>
      </c>
      <c r="V17" s="18">
        <v>0</v>
      </c>
      <c r="W17" s="49">
        <f t="shared" si="2"/>
        <v>0</v>
      </c>
      <c r="X17" s="75"/>
      <c r="Y17" s="10"/>
      <c r="Z17" s="18"/>
      <c r="AA17" s="18"/>
      <c r="AB17" s="76">
        <f t="shared" si="1"/>
        <v>0</v>
      </c>
    </row>
    <row r="18" spans="1:28" ht="12.95" customHeight="1">
      <c r="A18" s="68" t="s">
        <v>65</v>
      </c>
      <c r="B18" s="80" t="s">
        <v>26</v>
      </c>
      <c r="C18" s="11">
        <v>1</v>
      </c>
      <c r="D18" s="9" t="s">
        <v>11</v>
      </c>
      <c r="E18" s="9">
        <v>2</v>
      </c>
      <c r="F18" s="17" t="s">
        <v>42</v>
      </c>
      <c r="G18" s="9">
        <v>3</v>
      </c>
      <c r="H18" s="33">
        <v>0</v>
      </c>
      <c r="I18" s="26">
        <f t="shared" si="3"/>
        <v>3</v>
      </c>
      <c r="J18" s="13"/>
      <c r="K18" s="13"/>
      <c r="L18" s="13">
        <v>500</v>
      </c>
      <c r="M18" s="15" t="s">
        <v>38</v>
      </c>
      <c r="N18" s="14"/>
      <c r="O18" s="14"/>
      <c r="P18" s="28">
        <f t="shared" si="4"/>
        <v>1500</v>
      </c>
      <c r="Q18" s="10"/>
      <c r="R18" s="59">
        <f t="shared" si="0"/>
        <v>1</v>
      </c>
      <c r="S18" s="18">
        <v>1</v>
      </c>
      <c r="T18" s="18">
        <v>0</v>
      </c>
      <c r="U18" s="18">
        <v>0</v>
      </c>
      <c r="V18" s="18">
        <v>0</v>
      </c>
      <c r="W18" s="49">
        <f t="shared" si="2"/>
        <v>1</v>
      </c>
      <c r="X18" s="75"/>
      <c r="Y18" s="10"/>
      <c r="Z18" s="18"/>
      <c r="AA18" s="18"/>
      <c r="AB18" s="76">
        <f t="shared" si="1"/>
        <v>0</v>
      </c>
    </row>
    <row r="19" spans="1:28" ht="12.95" customHeight="1">
      <c r="A19" s="68" t="s">
        <v>66</v>
      </c>
      <c r="B19" s="77" t="s">
        <v>40</v>
      </c>
      <c r="C19" s="35">
        <v>1</v>
      </c>
      <c r="D19" s="36" t="s">
        <v>17</v>
      </c>
      <c r="E19" s="36">
        <v>0</v>
      </c>
      <c r="F19" s="17" t="s">
        <v>42</v>
      </c>
      <c r="G19" s="36">
        <v>3</v>
      </c>
      <c r="H19" s="37">
        <v>0</v>
      </c>
      <c r="I19" s="38">
        <f t="shared" si="3"/>
        <v>3</v>
      </c>
      <c r="J19" s="39"/>
      <c r="K19" s="39"/>
      <c r="L19" s="13">
        <v>500</v>
      </c>
      <c r="M19" s="40" t="s">
        <v>38</v>
      </c>
      <c r="N19" s="43"/>
      <c r="O19" s="43"/>
      <c r="P19" s="42">
        <f t="shared" si="4"/>
        <v>1500</v>
      </c>
      <c r="Q19" s="10"/>
      <c r="R19" s="59">
        <f t="shared" si="0"/>
        <v>0</v>
      </c>
      <c r="S19" s="44"/>
      <c r="T19" s="44"/>
      <c r="U19" s="44"/>
      <c r="V19" s="44"/>
      <c r="W19" s="49">
        <f t="shared" si="2"/>
        <v>0</v>
      </c>
      <c r="X19" s="75"/>
      <c r="Y19" s="10"/>
      <c r="Z19" s="44"/>
      <c r="AA19" s="44"/>
      <c r="AB19" s="78"/>
    </row>
    <row r="20" spans="1:28" ht="12.95" customHeight="1">
      <c r="A20" s="68" t="s">
        <v>67</v>
      </c>
      <c r="B20" s="80" t="s">
        <v>20</v>
      </c>
      <c r="C20" s="11">
        <v>2</v>
      </c>
      <c r="D20" s="9" t="s">
        <v>17</v>
      </c>
      <c r="E20" s="9">
        <v>3</v>
      </c>
      <c r="F20" s="17" t="s">
        <v>42</v>
      </c>
      <c r="G20" s="9">
        <v>3</v>
      </c>
      <c r="H20" s="33">
        <v>0</v>
      </c>
      <c r="I20" s="26">
        <f t="shared" si="3"/>
        <v>3</v>
      </c>
      <c r="J20" s="13"/>
      <c r="K20" s="13"/>
      <c r="L20" s="13">
        <v>500</v>
      </c>
      <c r="M20" s="15" t="s">
        <v>38</v>
      </c>
      <c r="N20" s="14"/>
      <c r="O20" s="14"/>
      <c r="P20" s="28">
        <f t="shared" si="4"/>
        <v>1500</v>
      </c>
      <c r="Q20" s="10"/>
      <c r="R20" s="59">
        <f t="shared" si="0"/>
        <v>0.5</v>
      </c>
      <c r="S20" s="18">
        <v>0</v>
      </c>
      <c r="T20" s="18">
        <v>0</v>
      </c>
      <c r="U20" s="18">
        <v>0</v>
      </c>
      <c r="V20" s="18">
        <v>0</v>
      </c>
      <c r="W20" s="49">
        <f t="shared" si="2"/>
        <v>0</v>
      </c>
      <c r="X20" s="75"/>
      <c r="Y20" s="10"/>
      <c r="Z20" s="18">
        <v>1</v>
      </c>
      <c r="AA20" s="18">
        <v>0</v>
      </c>
      <c r="AB20" s="76">
        <f t="shared" si="1"/>
        <v>0.5</v>
      </c>
    </row>
    <row r="21" spans="1:28" ht="12.95" customHeight="1">
      <c r="A21" s="68" t="s">
        <v>68</v>
      </c>
      <c r="B21" s="77" t="s">
        <v>21</v>
      </c>
      <c r="C21" s="35">
        <v>1</v>
      </c>
      <c r="D21" s="36" t="s">
        <v>17</v>
      </c>
      <c r="E21" s="36">
        <v>0</v>
      </c>
      <c r="F21" s="17" t="s">
        <v>42</v>
      </c>
      <c r="G21" s="36">
        <v>3</v>
      </c>
      <c r="H21" s="37">
        <v>0</v>
      </c>
      <c r="I21" s="38">
        <f t="shared" si="3"/>
        <v>3</v>
      </c>
      <c r="J21" s="39"/>
      <c r="K21" s="39"/>
      <c r="L21" s="13">
        <v>500</v>
      </c>
      <c r="M21" s="40" t="s">
        <v>38</v>
      </c>
      <c r="N21" s="43"/>
      <c r="O21" s="43"/>
      <c r="P21" s="42">
        <f t="shared" si="4"/>
        <v>1500</v>
      </c>
      <c r="Q21" s="10"/>
      <c r="R21" s="59">
        <f t="shared" si="0"/>
        <v>0</v>
      </c>
      <c r="S21" s="44"/>
      <c r="T21" s="44"/>
      <c r="U21" s="44"/>
      <c r="V21" s="44"/>
      <c r="W21" s="49">
        <f t="shared" si="2"/>
        <v>0</v>
      </c>
      <c r="X21" s="75"/>
      <c r="Y21" s="10"/>
      <c r="Z21" s="44"/>
      <c r="AA21" s="44"/>
      <c r="AB21" s="78"/>
    </row>
    <row r="22" spans="1:28" ht="12.95" customHeight="1">
      <c r="A22" s="68" t="s">
        <v>69</v>
      </c>
      <c r="B22" s="80" t="s">
        <v>22</v>
      </c>
      <c r="C22" s="11">
        <v>1</v>
      </c>
      <c r="D22" s="9" t="s">
        <v>11</v>
      </c>
      <c r="E22" s="9">
        <v>2</v>
      </c>
      <c r="F22" s="17" t="s">
        <v>42</v>
      </c>
      <c r="G22" s="9">
        <v>3</v>
      </c>
      <c r="H22" s="33">
        <v>0</v>
      </c>
      <c r="I22" s="26">
        <f t="shared" si="3"/>
        <v>3</v>
      </c>
      <c r="J22" s="13"/>
      <c r="K22" s="13"/>
      <c r="L22" s="13">
        <v>500</v>
      </c>
      <c r="M22" s="15" t="s">
        <v>38</v>
      </c>
      <c r="N22" s="14"/>
      <c r="O22" s="14"/>
      <c r="P22" s="28">
        <f t="shared" si="4"/>
        <v>1500</v>
      </c>
      <c r="Q22" s="10"/>
      <c r="R22" s="59">
        <f t="shared" si="0"/>
        <v>0</v>
      </c>
      <c r="S22" s="18">
        <v>0</v>
      </c>
      <c r="T22" s="18">
        <v>0</v>
      </c>
      <c r="U22" s="18">
        <v>0</v>
      </c>
      <c r="V22" s="18">
        <v>0</v>
      </c>
      <c r="W22" s="49">
        <f t="shared" si="2"/>
        <v>0</v>
      </c>
      <c r="X22" s="75"/>
      <c r="Y22" s="10"/>
      <c r="Z22" s="18"/>
      <c r="AA22" s="18"/>
      <c r="AB22" s="76">
        <f t="shared" si="1"/>
        <v>0</v>
      </c>
    </row>
    <row r="23" spans="1:28" ht="12.95" customHeight="1">
      <c r="A23" s="68" t="s">
        <v>70</v>
      </c>
      <c r="B23" s="80" t="s">
        <v>44</v>
      </c>
      <c r="C23" s="11">
        <v>1</v>
      </c>
      <c r="D23" s="9" t="s">
        <v>11</v>
      </c>
      <c r="E23" s="9">
        <v>2</v>
      </c>
      <c r="F23" s="17" t="s">
        <v>42</v>
      </c>
      <c r="G23" s="9">
        <v>3</v>
      </c>
      <c r="H23" s="33">
        <v>0</v>
      </c>
      <c r="I23" s="26">
        <f t="shared" si="3"/>
        <v>3</v>
      </c>
      <c r="J23" s="13"/>
      <c r="K23" s="13"/>
      <c r="L23" s="13">
        <v>500</v>
      </c>
      <c r="M23" s="15" t="s">
        <v>38</v>
      </c>
      <c r="N23" s="14"/>
      <c r="O23" s="14"/>
      <c r="P23" s="28">
        <f t="shared" si="4"/>
        <v>1500</v>
      </c>
      <c r="Q23" s="10"/>
      <c r="R23" s="59">
        <f t="shared" si="0"/>
        <v>0</v>
      </c>
      <c r="S23" s="18">
        <v>0</v>
      </c>
      <c r="T23" s="18">
        <v>0</v>
      </c>
      <c r="U23" s="18">
        <v>0</v>
      </c>
      <c r="V23" s="18">
        <v>0</v>
      </c>
      <c r="W23" s="49">
        <f t="shared" si="2"/>
        <v>0</v>
      </c>
      <c r="X23" s="75"/>
      <c r="Y23" s="10"/>
      <c r="Z23" s="18"/>
      <c r="AA23" s="18"/>
      <c r="AB23" s="76">
        <f t="shared" si="1"/>
        <v>0</v>
      </c>
    </row>
    <row r="24" spans="1:28" ht="12.95" customHeight="1">
      <c r="A24" s="68" t="s">
        <v>71</v>
      </c>
      <c r="B24" s="80" t="s">
        <v>35</v>
      </c>
      <c r="C24" s="11">
        <v>1</v>
      </c>
      <c r="D24" s="9" t="s">
        <v>11</v>
      </c>
      <c r="E24" s="9">
        <v>3</v>
      </c>
      <c r="F24" s="17" t="s">
        <v>42</v>
      </c>
      <c r="G24" s="9">
        <v>3</v>
      </c>
      <c r="H24" s="33">
        <v>0</v>
      </c>
      <c r="I24" s="26">
        <f t="shared" si="3"/>
        <v>3</v>
      </c>
      <c r="J24" s="13"/>
      <c r="K24" s="13"/>
      <c r="L24" s="13">
        <v>500</v>
      </c>
      <c r="M24" s="15" t="s">
        <v>38</v>
      </c>
      <c r="N24" s="14"/>
      <c r="O24" s="14"/>
      <c r="P24" s="28">
        <f t="shared" si="4"/>
        <v>1500</v>
      </c>
      <c r="Q24" s="10"/>
      <c r="R24" s="59">
        <f t="shared" si="0"/>
        <v>5</v>
      </c>
      <c r="S24" s="18">
        <v>0</v>
      </c>
      <c r="T24" s="18">
        <v>0</v>
      </c>
      <c r="U24" s="18">
        <v>5</v>
      </c>
      <c r="V24" s="18">
        <v>0</v>
      </c>
      <c r="W24" s="49">
        <f t="shared" si="2"/>
        <v>5</v>
      </c>
      <c r="X24" s="75"/>
      <c r="Y24" s="10"/>
      <c r="Z24" s="18"/>
      <c r="AA24" s="18"/>
      <c r="AB24" s="76">
        <f t="shared" si="1"/>
        <v>0</v>
      </c>
    </row>
    <row r="25" spans="1:28" ht="12.95" customHeight="1">
      <c r="A25" s="68" t="s">
        <v>72</v>
      </c>
      <c r="B25" s="80" t="s">
        <v>36</v>
      </c>
      <c r="C25" s="11">
        <v>1</v>
      </c>
      <c r="D25" s="9" t="s">
        <v>3</v>
      </c>
      <c r="E25" s="9">
        <v>2</v>
      </c>
      <c r="F25" s="17" t="s">
        <v>42</v>
      </c>
      <c r="G25" s="9">
        <v>3</v>
      </c>
      <c r="H25" s="33">
        <v>0</v>
      </c>
      <c r="I25" s="26">
        <f t="shared" si="3"/>
        <v>3</v>
      </c>
      <c r="J25" s="13"/>
      <c r="K25" s="13"/>
      <c r="L25" s="13">
        <v>500</v>
      </c>
      <c r="M25" s="15" t="s">
        <v>38</v>
      </c>
      <c r="N25" s="14"/>
      <c r="O25" s="14"/>
      <c r="P25" s="28">
        <f t="shared" si="4"/>
        <v>1500</v>
      </c>
      <c r="Q25" s="10"/>
      <c r="R25" s="59">
        <f t="shared" si="0"/>
        <v>0</v>
      </c>
      <c r="S25" s="18">
        <v>0</v>
      </c>
      <c r="T25" s="18">
        <v>0</v>
      </c>
      <c r="U25" s="18">
        <v>0</v>
      </c>
      <c r="V25" s="18">
        <v>0</v>
      </c>
      <c r="W25" s="49">
        <f t="shared" si="2"/>
        <v>0</v>
      </c>
      <c r="X25" s="75"/>
      <c r="Y25" s="10"/>
      <c r="Z25" s="18"/>
      <c r="AA25" s="18"/>
      <c r="AB25" s="76">
        <f t="shared" si="1"/>
        <v>0</v>
      </c>
    </row>
    <row r="26" spans="1:28" ht="12.95" customHeight="1">
      <c r="A26" s="68" t="s">
        <v>73</v>
      </c>
      <c r="B26" s="80" t="s">
        <v>23</v>
      </c>
      <c r="C26" s="64">
        <v>3</v>
      </c>
      <c r="D26" s="9" t="s">
        <v>3</v>
      </c>
      <c r="E26" s="9">
        <v>13</v>
      </c>
      <c r="F26" s="17" t="s">
        <v>42</v>
      </c>
      <c r="G26" s="61">
        <v>4</v>
      </c>
      <c r="H26" s="33">
        <v>0</v>
      </c>
      <c r="I26" s="26">
        <f t="shared" si="3"/>
        <v>4</v>
      </c>
      <c r="J26" s="13"/>
      <c r="K26" s="13"/>
      <c r="L26" s="13">
        <v>500</v>
      </c>
      <c r="M26" s="15" t="s">
        <v>38</v>
      </c>
      <c r="N26" s="14"/>
      <c r="O26" s="14"/>
      <c r="P26" s="28">
        <f t="shared" si="4"/>
        <v>2000</v>
      </c>
      <c r="Q26" s="10"/>
      <c r="R26" s="59">
        <f t="shared" si="0"/>
        <v>0</v>
      </c>
      <c r="S26" s="18">
        <v>0</v>
      </c>
      <c r="T26" s="18">
        <v>0</v>
      </c>
      <c r="U26" s="18">
        <v>0</v>
      </c>
      <c r="V26" s="18">
        <v>0</v>
      </c>
      <c r="W26" s="49">
        <f t="shared" si="2"/>
        <v>0</v>
      </c>
      <c r="X26" s="75"/>
      <c r="Y26" s="10"/>
      <c r="Z26" s="18"/>
      <c r="AA26" s="18"/>
      <c r="AB26" s="76">
        <f t="shared" si="1"/>
        <v>0</v>
      </c>
    </row>
    <row r="27" spans="1:28" ht="12.95" customHeight="1">
      <c r="A27" s="68" t="s">
        <v>74</v>
      </c>
      <c r="B27" s="77" t="s">
        <v>25</v>
      </c>
      <c r="C27" s="35">
        <v>1</v>
      </c>
      <c r="D27" s="36" t="s">
        <v>3</v>
      </c>
      <c r="E27" s="36">
        <v>0</v>
      </c>
      <c r="F27" s="17" t="s">
        <v>42</v>
      </c>
      <c r="G27" s="36">
        <v>3</v>
      </c>
      <c r="H27" s="37">
        <v>0</v>
      </c>
      <c r="I27" s="38">
        <f t="shared" si="3"/>
        <v>3</v>
      </c>
      <c r="J27" s="39"/>
      <c r="K27" s="39"/>
      <c r="L27" s="13">
        <v>500</v>
      </c>
      <c r="M27" s="40" t="s">
        <v>38</v>
      </c>
      <c r="N27" s="43"/>
      <c r="O27" s="43"/>
      <c r="P27" s="42">
        <f t="shared" si="4"/>
        <v>1500</v>
      </c>
      <c r="Q27" s="10"/>
      <c r="R27" s="59">
        <f t="shared" si="0"/>
        <v>0</v>
      </c>
      <c r="S27" s="44"/>
      <c r="T27" s="44"/>
      <c r="U27" s="44"/>
      <c r="V27" s="44"/>
      <c r="W27" s="49">
        <f t="shared" si="2"/>
        <v>0</v>
      </c>
      <c r="X27" s="75"/>
      <c r="Y27" s="10"/>
      <c r="Z27" s="44"/>
      <c r="AA27" s="44"/>
      <c r="AB27" s="78"/>
    </row>
    <row r="28" spans="1:28" ht="12.95" customHeight="1">
      <c r="A28" s="68" t="s">
        <v>75</v>
      </c>
      <c r="B28" s="80" t="s">
        <v>24</v>
      </c>
      <c r="C28" s="11">
        <v>2</v>
      </c>
      <c r="D28" s="9" t="s">
        <v>2</v>
      </c>
      <c r="E28" s="9">
        <v>9</v>
      </c>
      <c r="F28" s="9" t="s">
        <v>43</v>
      </c>
      <c r="G28" s="9">
        <v>3</v>
      </c>
      <c r="H28" s="33">
        <v>3</v>
      </c>
      <c r="I28" s="26">
        <f t="shared" si="3"/>
        <v>0</v>
      </c>
      <c r="J28" s="13"/>
      <c r="K28" s="13"/>
      <c r="L28" s="13">
        <v>500</v>
      </c>
      <c r="M28" s="16" t="s">
        <v>39</v>
      </c>
      <c r="N28" s="14"/>
      <c r="O28" s="14"/>
      <c r="P28" s="65">
        <f t="shared" si="4"/>
        <v>0</v>
      </c>
      <c r="Q28" s="10"/>
      <c r="R28" s="60">
        <f t="shared" si="0"/>
        <v>112</v>
      </c>
      <c r="S28" s="18">
        <v>11</v>
      </c>
      <c r="T28" s="18">
        <v>21</v>
      </c>
      <c r="U28" s="18">
        <v>49</v>
      </c>
      <c r="V28" s="18">
        <v>29</v>
      </c>
      <c r="W28" s="49">
        <f t="shared" si="2"/>
        <v>110</v>
      </c>
      <c r="X28" s="75"/>
      <c r="Y28" s="10"/>
      <c r="Z28" s="18">
        <v>2</v>
      </c>
      <c r="AA28" s="18">
        <v>2</v>
      </c>
      <c r="AB28" s="76">
        <f t="shared" si="1"/>
        <v>2</v>
      </c>
    </row>
    <row r="29" spans="1:28" ht="12.95" customHeight="1">
      <c r="A29" s="68" t="s">
        <v>76</v>
      </c>
      <c r="B29" s="82" t="s">
        <v>53</v>
      </c>
      <c r="C29" s="31">
        <v>1</v>
      </c>
      <c r="D29" s="9" t="s">
        <v>1</v>
      </c>
      <c r="E29" s="9">
        <v>3</v>
      </c>
      <c r="F29" s="9" t="s">
        <v>43</v>
      </c>
      <c r="G29" s="31">
        <v>3</v>
      </c>
      <c r="H29" s="33">
        <v>3</v>
      </c>
      <c r="I29" s="26">
        <f t="shared" ref="I29" si="5">G29-H29</f>
        <v>0</v>
      </c>
      <c r="J29" s="18"/>
      <c r="K29" s="18"/>
      <c r="L29" s="13">
        <v>500</v>
      </c>
      <c r="M29" s="16" t="s">
        <v>39</v>
      </c>
      <c r="N29" s="18"/>
      <c r="O29" s="18"/>
      <c r="P29" s="28">
        <f t="shared" si="4"/>
        <v>0</v>
      </c>
      <c r="Q29" s="10"/>
      <c r="R29" s="60">
        <f t="shared" si="0"/>
        <v>17.5</v>
      </c>
      <c r="S29" s="18">
        <v>12</v>
      </c>
      <c r="T29" s="18">
        <v>0</v>
      </c>
      <c r="U29" s="18">
        <v>3</v>
      </c>
      <c r="V29" s="18"/>
      <c r="W29" s="49">
        <f t="shared" si="2"/>
        <v>15</v>
      </c>
      <c r="X29" s="75"/>
      <c r="Y29" s="10"/>
      <c r="Z29" s="18">
        <v>0</v>
      </c>
      <c r="AA29" s="18">
        <v>5</v>
      </c>
      <c r="AB29" s="76">
        <f t="shared" si="1"/>
        <v>2.5</v>
      </c>
    </row>
    <row r="30" spans="1:28" ht="12.95" customHeight="1">
      <c r="A30" s="68" t="s">
        <v>77</v>
      </c>
      <c r="B30" s="77" t="s">
        <v>27</v>
      </c>
      <c r="C30" s="35">
        <v>1</v>
      </c>
      <c r="D30" s="36" t="s">
        <v>17</v>
      </c>
      <c r="E30" s="36">
        <v>0</v>
      </c>
      <c r="F30" s="17" t="s">
        <v>42</v>
      </c>
      <c r="G30" s="36">
        <v>3</v>
      </c>
      <c r="H30" s="37">
        <v>0</v>
      </c>
      <c r="I30" s="38">
        <f t="shared" ref="I30:I39" si="6">G30-H30</f>
        <v>3</v>
      </c>
      <c r="J30" s="39"/>
      <c r="K30" s="39"/>
      <c r="L30" s="13">
        <v>500</v>
      </c>
      <c r="M30" s="40" t="s">
        <v>38</v>
      </c>
      <c r="N30" s="43"/>
      <c r="O30" s="43"/>
      <c r="P30" s="42">
        <f t="shared" ref="P30:P38" si="7">L30*I30</f>
        <v>1500</v>
      </c>
      <c r="Q30" s="10"/>
      <c r="R30" s="59">
        <f t="shared" si="0"/>
        <v>0</v>
      </c>
      <c r="S30" s="44"/>
      <c r="T30" s="44"/>
      <c r="U30" s="44"/>
      <c r="V30" s="44"/>
      <c r="W30" s="49">
        <f t="shared" si="2"/>
        <v>0</v>
      </c>
      <c r="X30" s="75"/>
      <c r="Y30" s="10"/>
      <c r="Z30" s="44"/>
      <c r="AA30" s="44"/>
      <c r="AB30" s="78"/>
    </row>
    <row r="31" spans="1:28" ht="12.95" customHeight="1">
      <c r="A31" s="68" t="s">
        <v>78</v>
      </c>
      <c r="B31" s="77" t="s">
        <v>45</v>
      </c>
      <c r="C31" s="35">
        <v>1</v>
      </c>
      <c r="D31" s="36" t="s">
        <v>11</v>
      </c>
      <c r="E31" s="36">
        <v>0</v>
      </c>
      <c r="F31" s="17" t="s">
        <v>42</v>
      </c>
      <c r="G31" s="36">
        <v>3</v>
      </c>
      <c r="H31" s="37">
        <v>0</v>
      </c>
      <c r="I31" s="38">
        <f t="shared" si="6"/>
        <v>3</v>
      </c>
      <c r="J31" s="39"/>
      <c r="K31" s="39"/>
      <c r="L31" s="13">
        <v>500</v>
      </c>
      <c r="M31" s="40" t="s">
        <v>38</v>
      </c>
      <c r="N31" s="43"/>
      <c r="O31" s="43"/>
      <c r="P31" s="42">
        <f t="shared" si="7"/>
        <v>1500</v>
      </c>
      <c r="Q31" s="10"/>
      <c r="R31" s="59">
        <f t="shared" si="0"/>
        <v>0</v>
      </c>
      <c r="S31" s="44"/>
      <c r="T31" s="44"/>
      <c r="U31" s="44"/>
      <c r="V31" s="44"/>
      <c r="W31" s="49">
        <f t="shared" si="2"/>
        <v>0</v>
      </c>
      <c r="X31" s="75"/>
      <c r="Y31" s="10"/>
      <c r="Z31" s="44"/>
      <c r="AA31" s="44"/>
      <c r="AB31" s="78"/>
    </row>
    <row r="32" spans="1:28" ht="12.95" customHeight="1">
      <c r="A32" s="68" t="s">
        <v>79</v>
      </c>
      <c r="B32" s="80" t="s">
        <v>34</v>
      </c>
      <c r="C32" s="11">
        <v>2</v>
      </c>
      <c r="D32" s="9" t="s">
        <v>1</v>
      </c>
      <c r="E32" s="9">
        <v>4</v>
      </c>
      <c r="F32" s="17" t="s">
        <v>42</v>
      </c>
      <c r="G32" s="9">
        <v>3</v>
      </c>
      <c r="H32" s="33">
        <v>0</v>
      </c>
      <c r="I32" s="26">
        <f t="shared" si="6"/>
        <v>3</v>
      </c>
      <c r="J32" s="13"/>
      <c r="K32" s="13"/>
      <c r="L32" s="13">
        <v>500</v>
      </c>
      <c r="M32" s="15" t="s">
        <v>38</v>
      </c>
      <c r="N32" s="14"/>
      <c r="O32" s="14"/>
      <c r="P32" s="28">
        <f t="shared" si="7"/>
        <v>1500</v>
      </c>
      <c r="Q32" s="10"/>
      <c r="R32" s="59">
        <f t="shared" si="0"/>
        <v>0</v>
      </c>
      <c r="S32" s="18">
        <v>0</v>
      </c>
      <c r="T32" s="18">
        <v>0</v>
      </c>
      <c r="U32" s="18">
        <v>0</v>
      </c>
      <c r="V32" s="18">
        <v>0</v>
      </c>
      <c r="W32" s="49">
        <f t="shared" si="2"/>
        <v>0</v>
      </c>
      <c r="X32" s="75"/>
      <c r="Y32" s="10"/>
      <c r="Z32" s="18"/>
      <c r="AA32" s="18"/>
      <c r="AB32" s="76">
        <f t="shared" si="1"/>
        <v>0</v>
      </c>
    </row>
    <row r="33" spans="1:28" ht="12.95" customHeight="1">
      <c r="A33" s="68" t="s">
        <v>80</v>
      </c>
      <c r="B33" s="80" t="s">
        <v>28</v>
      </c>
      <c r="C33" s="11">
        <v>1</v>
      </c>
      <c r="D33" s="9" t="s">
        <v>2</v>
      </c>
      <c r="E33" s="9">
        <v>5</v>
      </c>
      <c r="F33" s="17" t="s">
        <v>42</v>
      </c>
      <c r="G33" s="9">
        <v>3</v>
      </c>
      <c r="H33" s="33">
        <v>0</v>
      </c>
      <c r="I33" s="26">
        <v>3</v>
      </c>
      <c r="J33" s="13"/>
      <c r="K33" s="13"/>
      <c r="L33" s="13">
        <v>500</v>
      </c>
      <c r="M33" s="15" t="s">
        <v>38</v>
      </c>
      <c r="N33" s="14"/>
      <c r="O33" s="14"/>
      <c r="P33" s="28">
        <f t="shared" si="7"/>
        <v>1500</v>
      </c>
      <c r="Q33" s="10"/>
      <c r="R33" s="59">
        <f t="shared" si="0"/>
        <v>0</v>
      </c>
      <c r="S33" s="18">
        <v>0</v>
      </c>
      <c r="T33" s="18">
        <v>0</v>
      </c>
      <c r="U33" s="18">
        <v>0</v>
      </c>
      <c r="V33" s="18">
        <v>0</v>
      </c>
      <c r="W33" s="49">
        <f t="shared" si="2"/>
        <v>0</v>
      </c>
      <c r="X33" s="75"/>
      <c r="Y33" s="10"/>
      <c r="Z33" s="18"/>
      <c r="AA33" s="18"/>
      <c r="AB33" s="76">
        <f t="shared" si="1"/>
        <v>0</v>
      </c>
    </row>
    <row r="34" spans="1:28" ht="12.95" customHeight="1">
      <c r="A34" s="68" t="s">
        <v>81</v>
      </c>
      <c r="B34" s="77" t="s">
        <v>46</v>
      </c>
      <c r="C34" s="35">
        <v>1</v>
      </c>
      <c r="D34" s="36" t="s">
        <v>17</v>
      </c>
      <c r="E34" s="36">
        <v>0</v>
      </c>
      <c r="F34" s="17" t="s">
        <v>42</v>
      </c>
      <c r="G34" s="36">
        <v>3</v>
      </c>
      <c r="H34" s="37">
        <v>0</v>
      </c>
      <c r="I34" s="38">
        <f t="shared" si="6"/>
        <v>3</v>
      </c>
      <c r="J34" s="39"/>
      <c r="K34" s="39"/>
      <c r="L34" s="13">
        <v>500</v>
      </c>
      <c r="M34" s="40" t="s">
        <v>38</v>
      </c>
      <c r="N34" s="43"/>
      <c r="O34" s="43"/>
      <c r="P34" s="42">
        <f t="shared" si="7"/>
        <v>1500</v>
      </c>
      <c r="Q34" s="10"/>
      <c r="R34" s="59">
        <f t="shared" si="0"/>
        <v>0</v>
      </c>
      <c r="S34" s="44"/>
      <c r="T34" s="44"/>
      <c r="U34" s="44"/>
      <c r="V34" s="44"/>
      <c r="W34" s="49">
        <f t="shared" si="2"/>
        <v>0</v>
      </c>
      <c r="X34" s="75"/>
      <c r="Y34" s="10"/>
      <c r="Z34" s="44"/>
      <c r="AA34" s="44"/>
      <c r="AB34" s="78"/>
    </row>
    <row r="35" spans="1:28" ht="12.95" customHeight="1">
      <c r="A35" s="68" t="s">
        <v>82</v>
      </c>
      <c r="B35" s="80" t="s">
        <v>29</v>
      </c>
      <c r="C35" s="11">
        <v>2</v>
      </c>
      <c r="D35" s="9" t="s">
        <v>17</v>
      </c>
      <c r="E35" s="9">
        <v>11</v>
      </c>
      <c r="F35" s="9" t="s">
        <v>43</v>
      </c>
      <c r="G35" s="9">
        <v>3</v>
      </c>
      <c r="H35" s="33">
        <v>3</v>
      </c>
      <c r="I35" s="26">
        <f t="shared" si="6"/>
        <v>0</v>
      </c>
      <c r="J35" s="13"/>
      <c r="K35" s="13"/>
      <c r="L35" s="13">
        <v>500</v>
      </c>
      <c r="M35" s="16" t="s">
        <v>39</v>
      </c>
      <c r="N35" s="14"/>
      <c r="O35" s="14"/>
      <c r="P35" s="28">
        <f t="shared" si="7"/>
        <v>0</v>
      </c>
      <c r="Q35" s="10"/>
      <c r="R35" s="60">
        <f t="shared" si="0"/>
        <v>20</v>
      </c>
      <c r="S35" s="18">
        <v>0</v>
      </c>
      <c r="T35" s="18">
        <v>0</v>
      </c>
      <c r="U35" s="18">
        <v>0</v>
      </c>
      <c r="V35" s="18">
        <v>20</v>
      </c>
      <c r="W35" s="49">
        <f t="shared" si="2"/>
        <v>20</v>
      </c>
      <c r="X35" s="75"/>
      <c r="Y35" s="10"/>
      <c r="Z35" s="18"/>
      <c r="AA35" s="18"/>
      <c r="AB35" s="76">
        <f t="shared" si="1"/>
        <v>0</v>
      </c>
    </row>
    <row r="36" spans="1:28" ht="12.95" customHeight="1">
      <c r="A36" s="68" t="s">
        <v>83</v>
      </c>
      <c r="B36" s="80" t="s">
        <v>30</v>
      </c>
      <c r="C36" s="11">
        <v>2</v>
      </c>
      <c r="D36" s="9" t="s">
        <v>2</v>
      </c>
      <c r="E36" s="9">
        <v>15</v>
      </c>
      <c r="F36" s="9" t="s">
        <v>43</v>
      </c>
      <c r="G36" s="9">
        <v>3</v>
      </c>
      <c r="H36" s="33">
        <v>3</v>
      </c>
      <c r="I36" s="26">
        <f t="shared" si="6"/>
        <v>0</v>
      </c>
      <c r="J36" s="13"/>
      <c r="K36" s="13"/>
      <c r="L36" s="13">
        <v>500</v>
      </c>
      <c r="M36" s="16" t="s">
        <v>39</v>
      </c>
      <c r="N36" s="14"/>
      <c r="O36" s="14"/>
      <c r="P36" s="28">
        <f t="shared" si="7"/>
        <v>0</v>
      </c>
      <c r="Q36" s="10"/>
      <c r="R36" s="60">
        <f t="shared" si="0"/>
        <v>22</v>
      </c>
      <c r="S36" s="18">
        <v>0</v>
      </c>
      <c r="T36" s="18">
        <v>10</v>
      </c>
      <c r="U36" s="18">
        <v>6</v>
      </c>
      <c r="V36" s="18">
        <v>5</v>
      </c>
      <c r="W36" s="49">
        <f t="shared" si="2"/>
        <v>21</v>
      </c>
      <c r="X36" s="75"/>
      <c r="Y36" s="10"/>
      <c r="Z36" s="18">
        <v>2</v>
      </c>
      <c r="AA36" s="18">
        <v>0</v>
      </c>
      <c r="AB36" s="76">
        <f t="shared" si="1"/>
        <v>1</v>
      </c>
    </row>
    <row r="37" spans="1:28" ht="12.95" customHeight="1">
      <c r="A37" s="68" t="s">
        <v>84</v>
      </c>
      <c r="B37" s="80" t="s">
        <v>31</v>
      </c>
      <c r="C37" s="11">
        <v>2</v>
      </c>
      <c r="D37" s="9" t="s">
        <v>11</v>
      </c>
      <c r="E37" s="9">
        <v>13</v>
      </c>
      <c r="F37" s="17" t="s">
        <v>42</v>
      </c>
      <c r="G37" s="9">
        <v>3</v>
      </c>
      <c r="H37" s="33">
        <v>0</v>
      </c>
      <c r="I37" s="26">
        <f t="shared" si="6"/>
        <v>3</v>
      </c>
      <c r="J37" s="13"/>
      <c r="K37" s="13"/>
      <c r="L37" s="13">
        <v>500</v>
      </c>
      <c r="M37" s="15" t="s">
        <v>38</v>
      </c>
      <c r="N37" s="14"/>
      <c r="O37" s="14"/>
      <c r="P37" s="28">
        <f t="shared" si="7"/>
        <v>1500</v>
      </c>
      <c r="Q37" s="10"/>
      <c r="R37" s="59">
        <f t="shared" si="0"/>
        <v>0</v>
      </c>
      <c r="S37" s="18">
        <v>0</v>
      </c>
      <c r="T37" s="18">
        <v>0</v>
      </c>
      <c r="U37" s="18">
        <v>0</v>
      </c>
      <c r="V37" s="18">
        <v>0</v>
      </c>
      <c r="W37" s="49">
        <f t="shared" si="2"/>
        <v>0</v>
      </c>
      <c r="X37" s="75"/>
      <c r="Y37" s="10"/>
      <c r="Z37" s="18"/>
      <c r="AA37" s="18"/>
      <c r="AB37" s="76">
        <f t="shared" si="1"/>
        <v>0</v>
      </c>
    </row>
    <row r="38" spans="1:28" ht="12.95" customHeight="1">
      <c r="A38" s="68" t="s">
        <v>85</v>
      </c>
      <c r="B38" s="80" t="s">
        <v>32</v>
      </c>
      <c r="C38" s="11">
        <v>1</v>
      </c>
      <c r="D38" s="9" t="s">
        <v>17</v>
      </c>
      <c r="E38" s="9">
        <v>1</v>
      </c>
      <c r="F38" s="17" t="s">
        <v>42</v>
      </c>
      <c r="G38" s="9">
        <v>3</v>
      </c>
      <c r="H38" s="33">
        <v>0</v>
      </c>
      <c r="I38" s="26">
        <f t="shared" si="6"/>
        <v>3</v>
      </c>
      <c r="J38" s="13"/>
      <c r="K38" s="13"/>
      <c r="L38" s="13">
        <v>500</v>
      </c>
      <c r="M38" s="15" t="s">
        <v>38</v>
      </c>
      <c r="N38" s="14"/>
      <c r="O38" s="14"/>
      <c r="P38" s="28">
        <f t="shared" si="7"/>
        <v>1500</v>
      </c>
      <c r="Q38" s="10"/>
      <c r="R38" s="59">
        <f t="shared" si="0"/>
        <v>0</v>
      </c>
      <c r="S38" s="18">
        <v>0</v>
      </c>
      <c r="T38" s="18">
        <v>0</v>
      </c>
      <c r="U38" s="18">
        <v>0</v>
      </c>
      <c r="V38" s="18">
        <v>0</v>
      </c>
      <c r="W38" s="49">
        <f t="shared" si="2"/>
        <v>0</v>
      </c>
      <c r="X38" s="75"/>
      <c r="Y38" s="10"/>
      <c r="Z38" s="18"/>
      <c r="AA38" s="18"/>
      <c r="AB38" s="76">
        <f t="shared" si="1"/>
        <v>0</v>
      </c>
    </row>
    <row r="39" spans="1:28" ht="16.5" customHeight="1" thickBot="1">
      <c r="A39" s="68" t="s">
        <v>86</v>
      </c>
      <c r="B39" s="83" t="s">
        <v>33</v>
      </c>
      <c r="C39" s="84">
        <v>3</v>
      </c>
      <c r="D39" s="85" t="s">
        <v>11</v>
      </c>
      <c r="E39" s="85">
        <v>5</v>
      </c>
      <c r="F39" s="85" t="s">
        <v>43</v>
      </c>
      <c r="G39" s="86">
        <v>4</v>
      </c>
      <c r="H39" s="87">
        <v>3</v>
      </c>
      <c r="I39" s="88">
        <f t="shared" si="6"/>
        <v>1</v>
      </c>
      <c r="J39" s="89"/>
      <c r="K39" s="89"/>
      <c r="L39" s="89">
        <v>500</v>
      </c>
      <c r="M39" s="90" t="s">
        <v>39</v>
      </c>
      <c r="N39" s="91"/>
      <c r="O39" s="91"/>
      <c r="P39" s="92">
        <f t="shared" ref="P39" si="8">L39*I39</f>
        <v>500</v>
      </c>
      <c r="Q39" s="93"/>
      <c r="R39" s="94">
        <f t="shared" si="0"/>
        <v>13</v>
      </c>
      <c r="S39" s="95">
        <v>0</v>
      </c>
      <c r="T39" s="95">
        <v>0</v>
      </c>
      <c r="U39" s="95">
        <v>0</v>
      </c>
      <c r="V39" s="95">
        <v>13</v>
      </c>
      <c r="W39" s="96">
        <f t="shared" si="2"/>
        <v>13</v>
      </c>
      <c r="X39" s="97"/>
      <c r="Y39" s="93"/>
      <c r="Z39" s="95"/>
      <c r="AA39" s="95"/>
      <c r="AB39" s="98">
        <f t="shared" si="1"/>
        <v>0</v>
      </c>
    </row>
    <row r="40" spans="1:28" ht="24" customHeight="1">
      <c r="A40" s="8"/>
      <c r="C40" s="29">
        <f>SUM(C6:C39)</f>
        <v>50</v>
      </c>
      <c r="G40" s="1"/>
      <c r="P40" s="46"/>
      <c r="R40" s="45">
        <f>SUM(R8:R39)</f>
        <v>571</v>
      </c>
      <c r="W40" s="45">
        <f>SUM(W8:W39)</f>
        <v>515</v>
      </c>
      <c r="X40" s="48"/>
      <c r="AB40" s="45">
        <f>SUM(AB8:AB39)</f>
        <v>56</v>
      </c>
    </row>
    <row r="41" spans="1:28" ht="6" customHeight="1">
      <c r="P41" s="12"/>
      <c r="X41" s="48"/>
    </row>
    <row r="42" spans="1:28">
      <c r="C42" s="1"/>
    </row>
  </sheetData>
  <sortState ref="B6:P38">
    <sortCondition ref="B6:B38"/>
  </sortState>
  <mergeCells count="1">
    <mergeCell ref="J5:K5"/>
  </mergeCells>
  <phoneticPr fontId="3" type="noConversion"/>
  <pageMargins left="1.5748031496062993" right="0.39370078740157483" top="0.78740157480314965" bottom="0.39370078740157483" header="0" footer="0"/>
  <pageSetup paperSize="9" scale="71" orientation="landscape" horizont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podmínka mládeže za 2019-2020</vt:lpstr>
      <vt:lpstr>'podmínka mládeže za 2019-2020'!Oblast_tisku</vt:lpstr>
    </vt:vector>
  </TitlesOfParts>
  <Company>KS ČSTV Jihlava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 ČSTV Jihlava</dc:creator>
  <cp:lastModifiedBy>Uzivatel</cp:lastModifiedBy>
  <cp:lastPrinted>2020-05-15T08:46:35Z</cp:lastPrinted>
  <dcterms:created xsi:type="dcterms:W3CDTF">2007-05-24T10:58:24Z</dcterms:created>
  <dcterms:modified xsi:type="dcterms:W3CDTF">2020-05-15T08:48:45Z</dcterms:modified>
</cp:coreProperties>
</file>