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0730" windowHeight="6195" tabRatio="791" activeTab="0"/>
  </bookViews>
  <sheets>
    <sheet name="P-8-Dv-Ch-Hl" sheetId="1" r:id="rId1"/>
    <sheet name="P-8-Dv-Dí-Hl" sheetId="2" r:id="rId2"/>
    <sheet name="P-8-Dv-Ch-Ú" sheetId="3" r:id="rId3"/>
    <sheet name="Prezence vč. bodů-Ch" sheetId="4" r:id="rId4"/>
    <sheet name="Prezence vč. bodů-Dí" sheetId="5" r:id="rId5"/>
    <sheet name="Body za umístění v turnaji" sheetId="6" r:id="rId6"/>
    <sheet name="Prezence Ch" sheetId="7" r:id="rId7"/>
    <sheet name="Prezence Dí" sheetId="8" r:id="rId8"/>
    <sheet name="4-Ch-1" sheetId="9" r:id="rId9"/>
    <sheet name="3-Ch-2" sheetId="10" r:id="rId10"/>
    <sheet name="3-Ch-3" sheetId="11" r:id="rId11"/>
    <sheet name="Nasaz. žebříček" sheetId="12" r:id="rId12"/>
    <sheet name="Návod" sheetId="13" r:id="rId13"/>
    <sheet name="Podklady na turnaj" sheetId="14" r:id="rId14"/>
    <sheet name="Počet hráčů, skupin a zápasů" sheetId="15" r:id="rId15"/>
    <sheet name="Skupiny Ch" sheetId="16" r:id="rId16"/>
    <sheet name="Skupiny Dí" sheetId="17" r:id="rId17"/>
    <sheet name="3-Dí-vzor" sheetId="18" r:id="rId18"/>
    <sheet name="4-Dí-vzor" sheetId="19" r:id="rId19"/>
    <sheet name="Nástěnka-Ch" sheetId="20" r:id="rId20"/>
    <sheet name="Nástěnka-Dí" sheetId="21" r:id="rId21"/>
    <sheet name="Volná místa dle SŘ" sheetId="22" r:id="rId22"/>
    <sheet name="Papírek ke stolu čistý" sheetId="23" r:id="rId23"/>
    <sheet name="Rozdělení do pavouků-Ch" sheetId="24" r:id="rId24"/>
    <sheet name="Rozdělení do pavouků-Dí" sheetId="25" r:id="rId25"/>
    <sheet name="P-8-Dv-Dí-Ú" sheetId="26" r:id="rId26"/>
    <sheet name="P-16-Dv-Ch-Hl" sheetId="27" r:id="rId27"/>
    <sheet name="P-16-Dv-Ch-Ú" sheetId="28" r:id="rId28"/>
    <sheet name="P-16-Dv-Dí-Hl" sheetId="29" r:id="rId29"/>
    <sheet name="P-16-Dv-Dí-Ú" sheetId="30" r:id="rId30"/>
    <sheet name="P-32-Dv-Ch-Hl" sheetId="31" r:id="rId31"/>
    <sheet name="P-32-Dv-Ch-Ú" sheetId="32" r:id="rId32"/>
    <sheet name="P-32-Dv-Dí-Hl" sheetId="33" r:id="rId33"/>
    <sheet name="P-32-Dv-Dí-Ú" sheetId="34" r:id="rId34"/>
    <sheet name="P-8-Čt-Ch" sheetId="35" r:id="rId35"/>
    <sheet name="P-8-Čt-Dí" sheetId="36" r:id="rId36"/>
    <sheet name="P-16-Čt-Ch" sheetId="37" r:id="rId37"/>
    <sheet name="P-16-Čt-Dí" sheetId="38" r:id="rId38"/>
    <sheet name="P-32-Čt-Ch" sheetId="39" r:id="rId39"/>
    <sheet name="P-32-Čt-Dí" sheetId="40" r:id="rId40"/>
  </sheets>
  <externalReferences>
    <externalReference r:id="rId43"/>
  </externalReferences>
  <definedNames>
    <definedName name="_xlfn.BAHTTEXT" hidden="1">#NAME?</definedName>
    <definedName name="AC">#REF!</definedName>
    <definedName name="AF">#REF!</definedName>
    <definedName name="ba">#REF!</definedName>
    <definedName name="I">#REF!</definedName>
    <definedName name="_xlnm.Print_Area" localSheetId="17">'3-Dí-vzor'!$AB$21:$AJ$32</definedName>
    <definedName name="_xlnm.Print_Area" localSheetId="9">'3-Ch-2'!$AB$21:$AJ$32</definedName>
    <definedName name="_xlnm.Print_Area" localSheetId="10">'3-Ch-3'!$AB$21:$AJ$32</definedName>
    <definedName name="_xlnm.Print_Area" localSheetId="18">'4-Dí-vzor'!$AF$23:$AN$46</definedName>
    <definedName name="_xlnm.Print_Area" localSheetId="8">'4-Ch-1'!$AF$23:$AN$46</definedName>
    <definedName name="_xlnm.Print_Area" localSheetId="5">'Body za umístění v turnaji'!$A$1:$AK$16</definedName>
    <definedName name="_xlnm.Print_Area" localSheetId="20">'Nástěnka-Dí'!$A$1:$W$40</definedName>
    <definedName name="_xlnm.Print_Area" localSheetId="19">'Nástěnka-Ch'!$A$1:$W$40</definedName>
    <definedName name="_xlnm.Print_Area" localSheetId="4">'Prezence vč. bodů-Dí'!$A$1:$O$36</definedName>
    <definedName name="_xlnm.Print_Area" localSheetId="3">'Prezence vč. bodů-Ch'!$A$1:$O$36</definedName>
  </definedNames>
  <calcPr fullCalcOnLoad="1"/>
</workbook>
</file>

<file path=xl/sharedStrings.xml><?xml version="1.0" encoding="utf-8"?>
<sst xmlns="http://schemas.openxmlformats.org/spreadsheetml/2006/main" count="1654" uniqueCount="291">
  <si>
    <t>Pořadí</t>
  </si>
  <si>
    <t>Body</t>
  </si>
  <si>
    <t>Zápis rozhodčího o utkání</t>
  </si>
  <si>
    <t>Stůl č.</t>
  </si>
  <si>
    <t>Jméno hráče:</t>
  </si>
  <si>
    <t>Sety:</t>
  </si>
  <si>
    <t>1.</t>
  </si>
  <si>
    <t>2.</t>
  </si>
  <si>
    <t>3.</t>
  </si>
  <si>
    <t>4.</t>
  </si>
  <si>
    <t>5.</t>
  </si>
  <si>
    <t>Celkem výsledek:</t>
  </si>
  <si>
    <t>Rozhodčí:</t>
  </si>
  <si>
    <t>Vítěz:</t>
  </si>
  <si>
    <t>1-4</t>
  </si>
  <si>
    <t>2-3</t>
  </si>
  <si>
    <t>4-3</t>
  </si>
  <si>
    <t>1-2</t>
  </si>
  <si>
    <t>2-4</t>
  </si>
  <si>
    <t>3-1</t>
  </si>
  <si>
    <t>1. kolo</t>
  </si>
  <si>
    <t>2. kolo</t>
  </si>
  <si>
    <t>3. kolo</t>
  </si>
  <si>
    <t>Vzáj. zápasy</t>
  </si>
  <si>
    <t>:</t>
  </si>
  <si>
    <t>Pořadí utkání pro 4 hráče:</t>
  </si>
  <si>
    <t>Sety</t>
  </si>
  <si>
    <t>BTM Lomnice</t>
  </si>
  <si>
    <t>Dvouhra chlapci - Hlavní soutěž</t>
  </si>
  <si>
    <t>Tabulka pro určení volných míst  v hracím plánu</t>
  </si>
  <si>
    <t>Počet účastníků</t>
  </si>
  <si>
    <t>Číslo volného místa v hracím plánu</t>
  </si>
  <si>
    <t>-</t>
  </si>
  <si>
    <t>Při označování volných míst v hracím plánu se postupuje tak, že se do hracího plánu vyznačí volné místo uvedené u příslušného skutečného počtu hráčů a dále volná místa uvedená u všech počtů hráčů vyšších, než je jejich skutečný počet až do 8, 16 nebo 32.</t>
  </si>
  <si>
    <t>Příjmení a jméno</t>
  </si>
  <si>
    <t>Rok narození</t>
  </si>
  <si>
    <t>Oddíl</t>
  </si>
  <si>
    <t>Spartak Kaplice</t>
  </si>
  <si>
    <t>Ertl Tomáš</t>
  </si>
  <si>
    <t>Kuba Vojtěch</t>
  </si>
  <si>
    <t>TTC Kovářov</t>
  </si>
  <si>
    <t>Sokol Strakonice</t>
  </si>
  <si>
    <t>DDM Soběslav</t>
  </si>
  <si>
    <t>DTJ Kondor Lomnice n. L.</t>
  </si>
  <si>
    <t>Chlapci celkem</t>
  </si>
  <si>
    <t>Dvouhra chlapci - Útěcha</t>
  </si>
  <si>
    <t>Kamila Jaklová</t>
  </si>
  <si>
    <t>Pořadí utkání pro 3 hráče:</t>
  </si>
  <si>
    <t xml:space="preserve">Sk. = </t>
  </si>
  <si>
    <t>2</t>
  </si>
  <si>
    <t>3-4</t>
  </si>
  <si>
    <t>5-8</t>
  </si>
  <si>
    <t>3</t>
  </si>
  <si>
    <t>4</t>
  </si>
  <si>
    <t>Osmifinále</t>
  </si>
  <si>
    <t>Čtvrtfinále</t>
  </si>
  <si>
    <t>Semifinále</t>
  </si>
  <si>
    <t>Finále</t>
  </si>
  <si>
    <t>Vítěz</t>
  </si>
  <si>
    <t>Počet zápasů v turnaji</t>
  </si>
  <si>
    <t>Počet hráčů ve skupině</t>
  </si>
  <si>
    <t>Počet zápasů ve skupině</t>
  </si>
  <si>
    <t>Počet zápasů v pavouku</t>
  </si>
  <si>
    <t>Počet hráčů v pavouku</t>
  </si>
  <si>
    <t>Rozdělení hráčů do tříčlenných a čtyřčlenných skupin a celkový počet zápasů ve skupinách</t>
  </si>
  <si>
    <t>Počet skupin se 3 hráči</t>
  </si>
  <si>
    <t>Počet skupin se 4 hráči</t>
  </si>
  <si>
    <t>Počet zápasů ve všech skupinách dohromady</t>
  </si>
  <si>
    <t>1</t>
  </si>
  <si>
    <t>12a</t>
  </si>
  <si>
    <t>12b</t>
  </si>
  <si>
    <t>15a</t>
  </si>
  <si>
    <t>15b</t>
  </si>
  <si>
    <t>18a</t>
  </si>
  <si>
    <t>18b</t>
  </si>
  <si>
    <t>19a</t>
  </si>
  <si>
    <t>19b</t>
  </si>
  <si>
    <t>20a</t>
  </si>
  <si>
    <t>20b</t>
  </si>
  <si>
    <t>21a</t>
  </si>
  <si>
    <t>21b</t>
  </si>
  <si>
    <t>0</t>
  </si>
  <si>
    <t>22a</t>
  </si>
  <si>
    <t>22b</t>
  </si>
  <si>
    <t>23a</t>
  </si>
  <si>
    <t>23b</t>
  </si>
  <si>
    <t>24a</t>
  </si>
  <si>
    <t>24b</t>
  </si>
  <si>
    <t>3-2</t>
  </si>
  <si>
    <t>Čtyřhra chlapci</t>
  </si>
  <si>
    <t>Novotný - Hubáček</t>
  </si>
  <si>
    <t>Vrchní rozhodčí: Martin Novotný</t>
  </si>
  <si>
    <t>Číslo</t>
  </si>
  <si>
    <t>Nas.ž.</t>
  </si>
  <si>
    <t>Přít.</t>
  </si>
  <si>
    <t>B.hod.</t>
  </si>
  <si>
    <t>Nar.</t>
  </si>
  <si>
    <t>Prachatice</t>
  </si>
  <si>
    <t>Kaplice</t>
  </si>
  <si>
    <t>V.Brod</t>
  </si>
  <si>
    <t>6.</t>
  </si>
  <si>
    <t>Kovářov</t>
  </si>
  <si>
    <t>Tomáš Ertl</t>
  </si>
  <si>
    <t>7.</t>
  </si>
  <si>
    <t>8.</t>
  </si>
  <si>
    <t>9.</t>
  </si>
  <si>
    <t>Vojtěch Kuba</t>
  </si>
  <si>
    <t>10.</t>
  </si>
  <si>
    <t>11.</t>
  </si>
  <si>
    <t>12.</t>
  </si>
  <si>
    <t>So. Strak.</t>
  </si>
  <si>
    <t>Lomnice</t>
  </si>
  <si>
    <t>Velešín</t>
  </si>
  <si>
    <t>2010</t>
  </si>
  <si>
    <t>Mezisoučty</t>
  </si>
  <si>
    <t>Bodová hodnota turnaje:</t>
  </si>
  <si>
    <t>Počet účastníků:</t>
  </si>
  <si>
    <t>BTM NMŽ - Lomnice nad Lužnicí - 12.1.2020 - Prezence Dívky</t>
  </si>
  <si>
    <t>Lucie Novotná</t>
  </si>
  <si>
    <t>1.(23.)</t>
  </si>
  <si>
    <t>Lhenice</t>
  </si>
  <si>
    <t xml:space="preserve"> </t>
  </si>
  <si>
    <t>Tereza Chaloupková</t>
  </si>
  <si>
    <t>Johana Lahodná</t>
  </si>
  <si>
    <t>J. Hradec</t>
  </si>
  <si>
    <t>Gabriela Hynková</t>
  </si>
  <si>
    <t>Vanesa Vavenová</t>
  </si>
  <si>
    <t>Adéla Dofková</t>
  </si>
  <si>
    <t>J.Hradec</t>
  </si>
  <si>
    <t>Magda Bočková</t>
  </si>
  <si>
    <t>Sokol ČB</t>
  </si>
  <si>
    <t>Eliška Čapková</t>
  </si>
  <si>
    <t>Lucie Riantová</t>
  </si>
  <si>
    <t>Pavlína Wallová</t>
  </si>
  <si>
    <t>Petra Martínková</t>
  </si>
  <si>
    <t>Tereza Hynková</t>
  </si>
  <si>
    <t>Michaela Pojslová</t>
  </si>
  <si>
    <t>Klára Škochová</t>
  </si>
  <si>
    <t>Počet účastnic:</t>
  </si>
  <si>
    <t>Chlapci</t>
  </si>
  <si>
    <t>Dívky</t>
  </si>
  <si>
    <t xml:space="preserve"> BH</t>
  </si>
  <si>
    <t>Zisk bodů podle umístění na turnaji</t>
  </si>
  <si>
    <t>9-16</t>
  </si>
  <si>
    <t>17-32</t>
  </si>
  <si>
    <t>Skupina</t>
  </si>
  <si>
    <t>Jméno</t>
  </si>
  <si>
    <t>Dolosuji další hráče do skupin. Při nasazování i losování hráčů do skupin je třeba dát pozor na hráče ze stejného oddílu !!!</t>
  </si>
  <si>
    <t>Hráči ze stejné skupiny musí jít do opačných stran pavouka !!! Stejně tak hráči ze stejného oddílu !!!</t>
  </si>
  <si>
    <t>Podle počtu hráčů, kteří jdou do jednotlivých pavouků, si v pavouku vynechám volná místa. Postupuji dle pomůcky pro vynechání volných míst v pavouku, kterou mám vytištěnou na papíře a zároveň napsanou v listu "Volná místa dle SŘ".</t>
  </si>
  <si>
    <t>Celý soubor s výsledky turnaje pošlu Pavlovi Kortusovi mladšímu ke zveřejnění na internetu.</t>
  </si>
  <si>
    <t>Skupina 1</t>
  </si>
  <si>
    <t>Skupina 2</t>
  </si>
  <si>
    <t>Skupina 3</t>
  </si>
  <si>
    <t>Skupina 4</t>
  </si>
  <si>
    <t>Skupina 5</t>
  </si>
  <si>
    <t>Skupina 6</t>
  </si>
  <si>
    <t>Skupina 7</t>
  </si>
  <si>
    <t>Skupina 8</t>
  </si>
  <si>
    <t>Skupina 9</t>
  </si>
  <si>
    <t>Skupina 10</t>
  </si>
  <si>
    <t>Skupina 11</t>
  </si>
  <si>
    <t>Skupina 12</t>
  </si>
  <si>
    <t>Podle počtu přihlášených hráčů rozhodnu, v kolika 3 členných a 4 členných skupinách se bude hrát. Potřebné podklady k tomu včetně počtu zápasů jsou v listu "Počet hráčů, skupin a zápasů".</t>
  </si>
  <si>
    <t>Umělohmotné desky s eurodeskami, kde jsou pravidla a soutěžní řád.</t>
  </si>
  <si>
    <t>Set rozhodčího = žluté a červené karty, losovátko.</t>
  </si>
  <si>
    <t>Obě měrky na síťky.</t>
  </si>
  <si>
    <t>Krabičku od vajíček na míčky.</t>
  </si>
  <si>
    <t>Krabičku špendlíků.</t>
  </si>
  <si>
    <t>Několik propisek.</t>
  </si>
  <si>
    <t>Zvýrazňovače červený a zelený.</t>
  </si>
  <si>
    <t>Nůžky 2x.</t>
  </si>
  <si>
    <t>Brýle na čtení.</t>
  </si>
  <si>
    <t>Trhací blok na psaní případných poznámek.</t>
  </si>
  <si>
    <t>Čisté papíry do tiskárny.</t>
  </si>
  <si>
    <t>Vytištěné "Bergerovy tabulky". Zároveň si vždy do příslušného počítače pošlu i soubor ve Wordu, kde mám zpracované Bergerovy tabulky.</t>
  </si>
  <si>
    <t>Podle tohoto tiskopisu "Rozdělení hráčů po odehrání skupin do pavouků hlavní soutěže a útěchy" doplním hráče do pavouku hlavní soutěže a pavouku útěchy.</t>
  </si>
  <si>
    <t>Nasazení hráčů do pavouka opět udělám dle nasazovacího žebříčku. Pozor na to, že pokud hráč postavený vysoko v nasazovacím žebříčku nevyhraje skupinu, tak už se normálně dolosovává a nenasazuje se !!!</t>
  </si>
  <si>
    <t>Pro utkání v pavouku už si musím psát papírky ke stolu ručně. Použiju k tomu vytištěné papírky z listu "Papírek ke stolu čistý". Jsou zde připraveny papírky na 12 zápasů. Musí se rozstříhat.</t>
  </si>
  <si>
    <t>Seznam věcí, které bych si s sebou měl vzít na řízení turnaje, je napsaný v listu "Podklady na turnaj".</t>
  </si>
  <si>
    <t>Pavouky mám připravené pro 8, 16 nebo 32 hráčů. Zvlášť jsou v příslušných listech připravené s různou velikostí písma pavouky pro dvouhru a čtyřhru, protože bych je měl před zahájením vyřazovacích zápasů ve dvouhrách nebo čtyřhrách pověsit na nástěnku. Není v nich nic uzamčeno.</t>
  </si>
  <si>
    <t>Podklady, které bych měl mít s sebou na turnaj</t>
  </si>
  <si>
    <t>Postup řízení Bodovacího turnaje</t>
  </si>
  <si>
    <t>Počet hráčů v turnaji celkem</t>
  </si>
  <si>
    <r>
      <t xml:space="preserve">Prezenční listina - </t>
    </r>
    <r>
      <rPr>
        <b/>
        <u val="single"/>
        <sz val="24"/>
        <rFont val="Arial"/>
        <family val="2"/>
      </rPr>
      <t>Dívky</t>
    </r>
    <r>
      <rPr>
        <b/>
        <u val="single"/>
        <sz val="16"/>
        <rFont val="Arial"/>
        <family val="2"/>
      </rPr>
      <t xml:space="preserve"> - Bodovací turnaj NMŽ Lomnice nad Lužnicí 28.9.2021</t>
    </r>
  </si>
  <si>
    <r>
      <t xml:space="preserve">Prezenční listina - </t>
    </r>
    <r>
      <rPr>
        <b/>
        <u val="single"/>
        <sz val="24"/>
        <rFont val="Arial"/>
        <family val="2"/>
      </rPr>
      <t>Chlapci</t>
    </r>
    <r>
      <rPr>
        <b/>
        <u val="single"/>
        <sz val="16"/>
        <rFont val="Arial"/>
        <family val="2"/>
      </rPr>
      <t xml:space="preserve"> - Bodovací turnaj NMŽ Lomnice nad Lužnicí 28.9.2021</t>
    </r>
  </si>
  <si>
    <t>Dívky celkem</t>
  </si>
  <si>
    <r>
      <t xml:space="preserve">Rozdělení </t>
    </r>
    <r>
      <rPr>
        <b/>
        <u val="single"/>
        <sz val="24"/>
        <rFont val="Arial"/>
        <family val="2"/>
      </rPr>
      <t>Dívek</t>
    </r>
    <r>
      <rPr>
        <b/>
        <u val="single"/>
        <sz val="16"/>
        <rFont val="Arial"/>
        <family val="2"/>
      </rPr>
      <t xml:space="preserve"> po odehrání skupin do pavouků hlavní soutěže a útěchy</t>
    </r>
  </si>
  <si>
    <r>
      <t xml:space="preserve">Rozdělení </t>
    </r>
    <r>
      <rPr>
        <b/>
        <u val="single"/>
        <sz val="24"/>
        <rFont val="Arial"/>
        <family val="2"/>
      </rPr>
      <t>Chlapců</t>
    </r>
    <r>
      <rPr>
        <b/>
        <u val="single"/>
        <sz val="16"/>
        <rFont val="Arial"/>
        <family val="2"/>
      </rPr>
      <t xml:space="preserve"> po odehrání skupin do pavouků hlavní soutěže a útěchy</t>
    </r>
  </si>
  <si>
    <r>
      <t xml:space="preserve">Rozdělení </t>
    </r>
    <r>
      <rPr>
        <b/>
        <u val="single"/>
        <sz val="26"/>
        <rFont val="Arial"/>
        <family val="2"/>
      </rPr>
      <t>Chlapců</t>
    </r>
    <r>
      <rPr>
        <b/>
        <u val="single"/>
        <sz val="22"/>
        <rFont val="Arial"/>
        <family val="2"/>
      </rPr>
      <t xml:space="preserve"> do skupin</t>
    </r>
  </si>
  <si>
    <r>
      <t xml:space="preserve">Rozdělení </t>
    </r>
    <r>
      <rPr>
        <b/>
        <u val="single"/>
        <sz val="26"/>
        <rFont val="Arial"/>
        <family val="2"/>
      </rPr>
      <t>Dívek</t>
    </r>
    <r>
      <rPr>
        <b/>
        <u val="single"/>
        <sz val="22"/>
        <rFont val="Arial"/>
        <family val="2"/>
      </rPr>
      <t xml:space="preserve"> do skupin</t>
    </r>
  </si>
  <si>
    <t>Příklad = Při počtu hráčů v pavouku = 10 se písmenem X vyznačí hrací místa 11, 6, 7, 10, 15 a 2.</t>
  </si>
  <si>
    <t>Dvouhra dívky - Hlavní soutěž</t>
  </si>
  <si>
    <t>Dvouhra dívky - Útěcha</t>
  </si>
  <si>
    <t>Čtyřhra dívky</t>
  </si>
  <si>
    <t>Nasazovací žebříček příslušné kategorie hráčů - vytisknu si ho doma.</t>
  </si>
  <si>
    <t>Prázdné tiskopisy na rozdělení hráčů a hráček po sehrání skupinové fáze turnaje do pavouků hlavní soutěže a útěchy, který mám připravené v tomto souboru v listech "Rozdělení do pavouků Ch" a "Rozdělení do pavouků D". Vytisknu si je doma.</t>
  </si>
  <si>
    <t>Tabulka pro určení volných míst v hracím plánu, kterou mám připravenou v listu "Volná místa dle SŘ". Vytisknu si ji doma.</t>
  </si>
  <si>
    <t>Přehled přihlášených hráčů a hráček, který si doma předem napíšu do tohoto souboru do listů "Prezence Ch" a Prezence Dí" a vytisknu si ho také doma.</t>
  </si>
  <si>
    <t>Tiskopisy pro nasazení a nalosování všech hráčů a hráček do skupin, které mám připravené v listech "Skupiny Ch" a "Skupiny Dí". Je to připraveno na 12 skupin. Vytisknu si je doma.</t>
  </si>
  <si>
    <t>V počítači si nakopíruji příslušný počet tříčlenných a čtyřčlenných skupin pro chlapce a dívky, kam budu zapisovat do počítače výsledky jednotlivých utkání. Vyplněný vzor je v listech "3-Ch-vzor", "3-Dí-vzor", 4-Ch-vzor" a "4-Dí-vzor". Píšu jen do zeleně podbarvených buněk, protože ostatní buňky jsou uzamčené. V každém listu se po vyplnění jmen hráčů zároveň vyplní pořadí utkání pro 3 nebo 4 hráče a vytvoří se i papírky ke stolu rozhodčích. Na tyto papírky se dotahuje i číslo skupiny.</t>
  </si>
  <si>
    <t>BTM NMŽ - Lomnice nad Luž. - 28.9.2021 - Chlapci</t>
  </si>
  <si>
    <t>BTM NMŽ - Lomnice nad Luž. - 28.9.2021 - Dívky</t>
  </si>
  <si>
    <t>Co si musím vzít z domova</t>
  </si>
  <si>
    <t>Věci napsané v listu "Podklady na turnaj" v bodech 8 až 19.</t>
  </si>
  <si>
    <r>
      <t xml:space="preserve">Napíšu všechny hráče do jednotlivých skupin a v průběhu hraní zápasů ve skupinách sem do zelených políček doplňuji výsledky zápasů. Tisk z těchto listů je připraven tak, že se </t>
    </r>
    <r>
      <rPr>
        <b/>
        <u val="single"/>
        <sz val="12"/>
        <rFont val="Arial"/>
        <family val="2"/>
      </rPr>
      <t>netiskne</t>
    </r>
    <r>
      <rPr>
        <sz val="12"/>
        <rFont val="Arial"/>
        <family val="2"/>
      </rPr>
      <t xml:space="preserve"> vlastní tabulka s pořadím zápasů, ale tisk je nastaven na vytištění papírků ke stolu. Myslím si totiž, že tabulku skupiny není třeba vůbec tiskout, ale jen do ní budeme psát napřed jména hráčů a potom výsledky jednotlivých zápasů.</t>
    </r>
  </si>
  <si>
    <t xml:space="preserve">Skupina = </t>
  </si>
  <si>
    <t>Pro zveřejnění jednotlivých skupin na nástěnce pro informovanost hráčů a trenérů je nejlepší si nakopírovat příslušný počet listů dle vzoru obsaženého v listech "Nástěnka-Ch" a "Nástěnka-Dí". Píšu sem také jen do zeleně podbarvených buněk, ostatní jsou uzamčené, na jeden papír se vejdou pod sebou tři skupiny pro 4 hráče. Pokud budou v některé skupině jen 3 hráči, tak zůstane čtvrté místo prázdné a v pořadí zápasů se vytisknou jen 3 utkání. U každé skupiny je zde vidět i rozpis zápasů. Netisknou se zde papírky ke stolu. Musím sice všechny hráče a hráčky do skupin napsat 2x, ale myslím si, že se to přesto vyplatí.</t>
  </si>
  <si>
    <t xml:space="preserve">Jako rozhodčího při zápasech ve skupině je nejlepší dát vždy toho hráče ze skupiny, který nehraje. Ve 3 členných skupinách je to jednoznačně nejlepší, ale dá se to použít i ve 4 členných skupinách. </t>
  </si>
  <si>
    <t>BTM NMŽ - Lomnice nad Lužnicí - 28.9.2021 - Prezence Chlapci</t>
  </si>
  <si>
    <t>BTM NMŽ - Lomnice nad Lužnicí - 28.9.2021 - Prezence Dívky</t>
  </si>
  <si>
    <t>Po rozehrání zápasů ve skupinách bych měl mít čas na spočítání Bodové hodnoty turnaje a spočítání Bodů za jednotlivá umístění v turnaji. Podklady k tomu jsou v listech "Prezence vč. bodů-Ch", "Prezence vč. bodů-Dí"+ a "Body za umístění v turnaji". Podle nasazovacího žebříčku si už do těchto tiskopisů doma napíšu jména všech hráčů a hráček a jejich bodovou hodnotu. Pokud se hráč nebo hráčka turnaje účastní, tak mu do sloupce D nebo L napíšu číslo 1. Hráče nebo hráčky, kteří v nasazovacím žebříčku vůbec nebyly, doplním pod posledního hráče do tabulky, napíšu mu 1 za účast a bodovou hodnotu 0. Tabulku s body za jednotlivá umístění v turnaji bych měl vyvěsit na nástěnku !!!</t>
  </si>
  <si>
    <t>Celkovou bodovou hodnotu turnaje, která mi vyjde v listech "Prezence vč. bodů-Ch" a Prezence vč. bodů-Dí" přepíšu do zelených buněk B2 a AK2 v listu "Body za umístění v turnaji". Tabulku, která je v tomto listu obsažena a je z ní vidět počet bodů za jednotlivá umístění v turnaji bych měl vyvěsit na nástěnku !!!</t>
  </si>
  <si>
    <r>
      <t xml:space="preserve">Po dohrání skupin si </t>
    </r>
    <r>
      <rPr>
        <b/>
        <sz val="12"/>
        <rFont val="Arial"/>
        <family val="2"/>
      </rPr>
      <t>ručně</t>
    </r>
    <r>
      <rPr>
        <sz val="12"/>
        <rFont val="Arial"/>
        <family val="2"/>
      </rPr>
      <t xml:space="preserve"> na tiskopis "Rozdělení hráčů po odehrání skupin do pavouků hlavní soutěže a útěchy" napíšu jednotlivé hráče. Tiskopis je obsažen v listech "Rozdělení do pavouků-Ch" "Rozdělení do pavouků-Dí" a je připraven na 12 skupin.</t>
    </r>
  </si>
  <si>
    <t>Filip Tomšů</t>
  </si>
  <si>
    <t>Jáchym Urban</t>
  </si>
  <si>
    <t>Adam Petik</t>
  </si>
  <si>
    <t>Ondřej Batista</t>
  </si>
  <si>
    <t>Filip Batista</t>
  </si>
  <si>
    <t>Patrik Šibřina</t>
  </si>
  <si>
    <t>Štěpánov</t>
  </si>
  <si>
    <t>Šimon Šulek</t>
  </si>
  <si>
    <t>Martin Hanzalík</t>
  </si>
  <si>
    <t>Petr Štěpán</t>
  </si>
  <si>
    <t>Vyšší Brod</t>
  </si>
  <si>
    <t>Do sloupce přítomnost napíšu 1, pokud je hráč přítomen.</t>
  </si>
  <si>
    <t>Zároveň dopíšu případné další hráče s bodovou hodnotou 0</t>
  </si>
  <si>
    <t>Emilie Suchá</t>
  </si>
  <si>
    <t>Přehled přihlášených hráčů = zvlášť chlapci a dívky = vytisknu to před začátkem turnaje z listů "Prezence Ch" a "Prezence Dí".</t>
  </si>
  <si>
    <t>Odsouhlasím prezenční listinu přítomných hráčů. Tu si doma předem napíšu do listů "Prezence Ch" a "Prezence Dí" a vytisknu. Dle skutečně přítomných hráčů vytištěnou prezenční listinu doplním před začátkem turnaje ručně.</t>
  </si>
  <si>
    <t>Tiskopis pro určení počtu skupin a hráčů ve skupinách = vytisknu to před začátkem turnaje z listu "Počet hráčů, skupin a zápasů".</t>
  </si>
  <si>
    <t>Tiskopisy pro nasazení a nalosování všech hráčů a hráček do skupin = vytisknu to před začátkem turnaje z listů "Skupiny Ch" a "Skupiny Dí".</t>
  </si>
  <si>
    <t>Tiskopisy pro "Rozdělení hráčů po odehrání skupin do pavouků hlavní soutěže a útěchy" - zvlášť chlapci a dívky = vytisknu to před začátkem turnaje z listů "Rozdělení do pavouků-Ch" a "Rozdělení do pavouků-Dí".</t>
  </si>
  <si>
    <t>Tabulka pro určení volných míst v hracím plánu = vytisknu to před začátkem turnaje z listu "Volná místa dle SŘ".</t>
  </si>
  <si>
    <t>Tiskopis potvrzení o nepříznacích covidu = pošlu to zároveň s tímto souborem Martinovi = vytisknu to před začátkem turnaje.</t>
  </si>
  <si>
    <t>Tiskopis čestné prohlášení o bezinfekčnosti = pošlu to zároveň s tímto souborem Martinovi = vytisknu to před začátkem turnaje.</t>
  </si>
  <si>
    <t>Čisté zápisy rozhodčího o utkání ke stolu, které použíjeme při zápasech v pavouku = vytisknu to alespoň 2x z listu "Papírek ke stolu čistý".</t>
  </si>
  <si>
    <r>
      <t xml:space="preserve">Pokud se hrají čtyřhry, tak nasadím příslušný počet dvojic tak, že sečtu </t>
    </r>
    <r>
      <rPr>
        <b/>
        <sz val="12"/>
        <rFont val="Arial"/>
        <family val="2"/>
      </rPr>
      <t>body</t>
    </r>
    <r>
      <rPr>
        <sz val="12"/>
        <rFont val="Arial"/>
        <family val="2"/>
      </rPr>
      <t xml:space="preserve"> obou hráčů dle nasazovacího žebříčku. Čím větší je jejich součet, tím výše jsou nasazeni. </t>
    </r>
  </si>
  <si>
    <t>Nasazovací žebříček NMŽ na 1. pol. sezóny 2021-22 - Chlapci</t>
  </si>
  <si>
    <t>Nasazovací žebříček NMŽ na 1. pol. sezóny 2021-22 - Dívky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</si>
  <si>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</si>
  <si>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</si>
  <si>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</si>
  <si>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</si>
  <si>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</si>
  <si>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</si>
  <si>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</si>
  <si>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</si>
  <si>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</si>
  <si>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</si>
  <si>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</si>
  <si>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</si>
  <si>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</si>
  <si>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</si>
  <si>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</si>
  <si>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</si>
  <si>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</si>
  <si>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</si>
  <si>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Nasazovací žebříček Chlapců a Dívek = napsal jsem ho společně do listu Nasaz. žebříček = vytisknu to před začátkem turnaje.</t>
  </si>
  <si>
    <t>Řezáčová Kristýna</t>
  </si>
  <si>
    <t>Matúš Kryštof</t>
  </si>
  <si>
    <t>Urban Jáchym</t>
  </si>
  <si>
    <t>Jindřichův Hradec</t>
  </si>
  <si>
    <t>Jedlinski Richard</t>
  </si>
  <si>
    <t>Řezáč Ondřej</t>
  </si>
  <si>
    <t>Suchá Emilie</t>
  </si>
  <si>
    <t>Petrásek Tomáš</t>
  </si>
  <si>
    <t>Tiskopis pro určení počtu skupin a počtu hráčů ve skupinách podle počtu prezentovaných hráčů. Tiskopis je v listu "Počet hráčů, skupin a zápasů" a vytisknu si ho doma.</t>
  </si>
  <si>
    <t>Prázdné pavouky pro 8, 16 a 32 hráčů a hráček. Tyto prázdné pavouky nám připravené zvlášť pro chlapce a dívky, zvlášť pro hlavní soutěž a útěchu a zvlášť pro dvouhru a čtyřhru v listech s názvy začínajícímí písmenem P v posledních listech v tomto souboru. Jejich vytištění bych měl stihnout v průběhu hraní skupin podle skutečného počtu hráčů a hráček na turnaji. Nemusím to tedy tisknout předem doma.</t>
  </si>
  <si>
    <r>
      <t xml:space="preserve">Hráče do jednotlivých skupin si postupně </t>
    </r>
    <r>
      <rPr>
        <b/>
        <u val="single"/>
        <sz val="12"/>
        <rFont val="Arial"/>
        <family val="2"/>
      </rPr>
      <t>ručně</t>
    </r>
    <r>
      <rPr>
        <sz val="12"/>
        <rFont val="Arial"/>
        <family val="2"/>
      </rPr>
      <t xml:space="preserve"> nasazuji a losuji. Použiju pro to předem vytištěný tiskopis, který je připravený pro 12 skupin v listech "Skupiny Ch" a Skupiny Dí". Po nalosování všech skupin si to z těchto dvou papírů přepíšu do jednotlivých skupin v počítači.</t>
    </r>
  </si>
  <si>
    <r>
      <t xml:space="preserve">Losování začnu tím, že na tento výše uvedený tiskopis si podle nasazovacího žebříčku napíšu jednotlivé hráče, které nasadím jako první a druhé hráče do skupin. První nasazený dostane číslo </t>
    </r>
    <r>
      <rPr>
        <b/>
        <u val="single"/>
        <sz val="14"/>
        <rFont val="Arial"/>
        <family val="2"/>
      </rPr>
      <t>1</t>
    </r>
    <r>
      <rPr>
        <sz val="12"/>
        <rFont val="Arial"/>
        <family val="2"/>
      </rPr>
      <t xml:space="preserve"> ve skupině, druhý nasazený číslo </t>
    </r>
    <r>
      <rPr>
        <b/>
        <u val="single"/>
        <sz val="14"/>
        <rFont val="Arial"/>
        <family val="2"/>
      </rPr>
      <t>3</t>
    </r>
    <r>
      <rPr>
        <sz val="12"/>
        <rFont val="Arial"/>
        <family val="2"/>
      </rPr>
      <t xml:space="preserve"> ve skupině. Je to proto, aby spolu hráli až v posledním kole zapasů ve skupině dle Bergerových tabulek. </t>
    </r>
    <r>
      <rPr>
        <b/>
        <u val="single"/>
        <sz val="12"/>
        <rFont val="Arial"/>
        <family val="2"/>
      </rPr>
      <t>Přítomné hráče, kteří jsou nejvýše na nasazovacím žebříčku, nasadím postupně na pozici číslo 1 ve skupinách.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Další z nasazovacího žebříčku nalosuji k nim do skupin na pozici číslo 3. Počet nasazených je tak vždy dvojnásobný, než je počet skupin !!!</t>
    </r>
  </si>
  <si>
    <t>Do listu "Body za umístění v turnaji" napíšu do zeleného políčka celkovou bodovou hodnotu turnaje, která mi zde vyšla. Body za jednotlivá umístění se zde už pak dopočítají pomocí vzorců.</t>
  </si>
  <si>
    <t>Hlavní soutěž = Do pavouku nahoru nebo dolů</t>
  </si>
  <si>
    <t>Útěcha = Do pavouku nahoru nebo dolů</t>
  </si>
  <si>
    <t>Suchá Emílie</t>
  </si>
  <si>
    <t>Petik Adam</t>
  </si>
  <si>
    <t>Suchá</t>
  </si>
  <si>
    <t>Řezáčová</t>
  </si>
  <si>
    <t>Petrásek</t>
  </si>
  <si>
    <t>Řezáč</t>
  </si>
  <si>
    <t>Matúš</t>
  </si>
  <si>
    <t>X</t>
  </si>
  <si>
    <t>Kuba</t>
  </si>
  <si>
    <t>Petik</t>
  </si>
  <si>
    <t>Ertl</t>
  </si>
  <si>
    <t>Jedlinski</t>
  </si>
  <si>
    <t>Urban</t>
  </si>
  <si>
    <t>Sokol České Budějovice</t>
  </si>
  <si>
    <t>Kryštof Matúš</t>
  </si>
  <si>
    <t xml:space="preserve">Suchá </t>
  </si>
  <si>
    <t>3-0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</si>
</sst>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\-0;;@"/>
  </numFmts>
  <fonts count="76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22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u val="single"/>
      <sz val="12"/>
      <name val="Arial"/>
      <family val="2"/>
    </font>
    <font>
      <sz val="12"/>
      <name val="Arial CE"/>
      <family val="0"/>
    </font>
    <font>
      <sz val="10"/>
      <name val="Arial CE"/>
      <family val="0"/>
    </font>
    <font>
      <b/>
      <sz val="14"/>
      <name val="Arial CE"/>
      <family val="2"/>
    </font>
    <font>
      <sz val="2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8"/>
      <name val="Arial CE"/>
      <family val="2"/>
    </font>
    <font>
      <sz val="9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u val="single"/>
      <sz val="24"/>
      <name val="Arial"/>
      <family val="2"/>
    </font>
    <font>
      <b/>
      <sz val="28"/>
      <name val="Arial"/>
      <family val="2"/>
    </font>
    <font>
      <b/>
      <u val="single"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55" fillId="0" borderId="0">
      <alignment/>
      <protection/>
    </xf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0" fontId="55" fillId="0" borderId="10" xfId="47" applyBorder="1" applyAlignment="1">
      <alignment horizontal="center" vertical="center"/>
      <protection/>
    </xf>
    <xf numFmtId="0" fontId="55" fillId="0" borderId="11" xfId="47" applyBorder="1" applyAlignment="1">
      <alignment vertical="center"/>
      <protection/>
    </xf>
    <xf numFmtId="0" fontId="55" fillId="0" borderId="0" xfId="47" applyAlignment="1">
      <alignment vertical="center"/>
      <protection/>
    </xf>
    <xf numFmtId="0" fontId="72" fillId="0" borderId="12" xfId="47" applyFont="1" applyBorder="1" applyAlignment="1">
      <alignment horizontal="center" vertical="center" wrapText="1"/>
      <protection/>
    </xf>
    <xf numFmtId="0" fontId="72" fillId="0" borderId="13" xfId="47" applyFont="1" applyBorder="1" applyAlignment="1">
      <alignment horizontal="center" vertical="center" wrapText="1"/>
      <protection/>
    </xf>
    <xf numFmtId="0" fontId="55" fillId="0" borderId="12" xfId="47" applyBorder="1" applyAlignment="1">
      <alignment horizontal="center" vertical="center"/>
      <protection/>
    </xf>
    <xf numFmtId="0" fontId="72" fillId="0" borderId="13" xfId="47" applyFont="1" applyBorder="1" applyAlignment="1">
      <alignment horizontal="center" vertical="top"/>
      <protection/>
    </xf>
    <xf numFmtId="0" fontId="55" fillId="0" borderId="14" xfId="47" applyBorder="1" applyAlignment="1">
      <alignment vertical="center"/>
      <protection/>
    </xf>
    <xf numFmtId="0" fontId="55" fillId="0" borderId="15" xfId="47" applyBorder="1" applyAlignment="1">
      <alignment horizontal="center" vertical="center"/>
      <protection/>
    </xf>
    <xf numFmtId="0" fontId="55" fillId="0" borderId="0" xfId="47">
      <alignment/>
      <protection/>
    </xf>
    <xf numFmtId="49" fontId="57" fillId="0" borderId="16" xfId="47" applyNumberFormat="1" applyFont="1" applyBorder="1" applyAlignment="1">
      <alignment horizontal="center" vertical="center"/>
      <protection/>
    </xf>
    <xf numFmtId="0" fontId="73" fillId="0" borderId="17" xfId="47" applyFont="1" applyBorder="1" applyAlignment="1">
      <alignment vertical="center"/>
      <protection/>
    </xf>
    <xf numFmtId="0" fontId="73" fillId="0" borderId="16" xfId="47" applyFont="1" applyBorder="1" applyAlignment="1">
      <alignment vertical="center"/>
      <protection/>
    </xf>
    <xf numFmtId="0" fontId="73" fillId="0" borderId="18" xfId="47" applyFont="1" applyBorder="1" applyAlignment="1">
      <alignment vertical="center"/>
      <protection/>
    </xf>
    <xf numFmtId="0" fontId="73" fillId="0" borderId="18" xfId="47" applyFont="1" applyBorder="1" applyAlignment="1">
      <alignment horizontal="left" vertical="center"/>
      <protection/>
    </xf>
    <xf numFmtId="2" fontId="55" fillId="0" borderId="0" xfId="47" applyNumberFormat="1" applyAlignment="1">
      <alignment vertical="center"/>
      <protection/>
    </xf>
    <xf numFmtId="0" fontId="55" fillId="0" borderId="19" xfId="47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1" fontId="1" fillId="34" borderId="20" xfId="0" applyNumberFormat="1" applyFont="1" applyFill="1" applyBorder="1" applyAlignment="1" applyProtection="1">
      <alignment horizontal="right" vertical="center"/>
      <protection locked="0"/>
    </xf>
    <xf numFmtId="1" fontId="1" fillId="34" borderId="21" xfId="0" applyNumberFormat="1" applyFont="1" applyFill="1" applyBorder="1" applyAlignment="1" applyProtection="1">
      <alignment horizontal="left" vertical="center"/>
      <protection locked="0"/>
    </xf>
    <xf numFmtId="1" fontId="1" fillId="34" borderId="22" xfId="0" applyNumberFormat="1" applyFont="1" applyFill="1" applyBorder="1" applyAlignment="1" applyProtection="1">
      <alignment horizontal="right" vertical="center"/>
      <protection locked="0"/>
    </xf>
    <xf numFmtId="1" fontId="1" fillId="34" borderId="23" xfId="0" applyNumberFormat="1" applyFont="1" applyFill="1" applyBorder="1" applyAlignment="1" applyProtection="1">
      <alignment horizontal="left" vertical="center"/>
      <protection locked="0"/>
    </xf>
    <xf numFmtId="1" fontId="1" fillId="34" borderId="24" xfId="0" applyNumberFormat="1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49" fontId="1" fillId="0" borderId="31" xfId="0" applyNumberFormat="1" applyFont="1" applyFill="1" applyBorder="1" applyAlignment="1" applyProtection="1">
      <alignment horizontal="center" vertical="center"/>
      <protection/>
    </xf>
    <xf numFmtId="1" fontId="9" fillId="0" borderId="32" xfId="0" applyNumberFormat="1" applyFont="1" applyFill="1" applyBorder="1" applyAlignment="1" applyProtection="1">
      <alignment horizontal="left" vertical="center"/>
      <protection/>
    </xf>
    <xf numFmtId="1" fontId="9" fillId="0" borderId="24" xfId="0" applyNumberFormat="1" applyFont="1" applyFill="1" applyBorder="1" applyAlignment="1" applyProtection="1">
      <alignment horizontal="right" vertical="center"/>
      <protection/>
    </xf>
    <xf numFmtId="1" fontId="9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1" fontId="1" fillId="34" borderId="33" xfId="0" applyNumberFormat="1" applyFont="1" applyFill="1" applyBorder="1" applyAlignment="1" applyProtection="1">
      <alignment horizontal="left" vertical="center"/>
      <protection locked="0"/>
    </xf>
    <xf numFmtId="1" fontId="1" fillId="34" borderId="34" xfId="0" applyNumberFormat="1" applyFont="1" applyFill="1" applyBorder="1" applyAlignment="1" applyProtection="1">
      <alignment horizontal="right" vertical="center"/>
      <protection locked="0"/>
    </xf>
    <xf numFmtId="1" fontId="1" fillId="34" borderId="35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55" fillId="0" borderId="10" xfId="47" applyBorder="1" applyAlignment="1" applyProtection="1">
      <alignment horizontal="center" vertical="center"/>
      <protection/>
    </xf>
    <xf numFmtId="0" fontId="55" fillId="0" borderId="11" xfId="47" applyBorder="1" applyAlignment="1" applyProtection="1">
      <alignment vertical="center"/>
      <protection/>
    </xf>
    <xf numFmtId="0" fontId="72" fillId="0" borderId="12" xfId="47" applyFont="1" applyBorder="1" applyAlignment="1" applyProtection="1">
      <alignment horizontal="center" vertical="center" wrapText="1"/>
      <protection/>
    </xf>
    <xf numFmtId="0" fontId="72" fillId="0" borderId="23" xfId="47" applyFont="1" applyBorder="1" applyAlignment="1" applyProtection="1">
      <alignment horizontal="center" vertical="center" wrapText="1"/>
      <protection/>
    </xf>
    <xf numFmtId="0" fontId="72" fillId="0" borderId="13" xfId="47" applyFont="1" applyBorder="1" applyAlignment="1" applyProtection="1">
      <alignment horizontal="center" vertical="center" wrapText="1"/>
      <protection/>
    </xf>
    <xf numFmtId="0" fontId="55" fillId="0" borderId="12" xfId="47" applyBorder="1" applyAlignment="1" applyProtection="1">
      <alignment horizontal="center" vertical="center"/>
      <protection/>
    </xf>
    <xf numFmtId="0" fontId="72" fillId="0" borderId="13" xfId="47" applyFont="1" applyBorder="1" applyAlignment="1" applyProtection="1">
      <alignment horizontal="center" vertical="top"/>
      <protection/>
    </xf>
    <xf numFmtId="0" fontId="55" fillId="0" borderId="14" xfId="47" applyBorder="1" applyAlignment="1" applyProtection="1">
      <alignment vertical="center"/>
      <protection/>
    </xf>
    <xf numFmtId="0" fontId="55" fillId="0" borderId="15" xfId="47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" fontId="9" fillId="0" borderId="26" xfId="0" applyNumberFormat="1" applyFont="1" applyFill="1" applyBorder="1" applyAlignment="1" applyProtection="1">
      <alignment horizontal="right" vertical="center"/>
      <protection/>
    </xf>
    <xf numFmtId="1" fontId="9" fillId="0" borderId="46" xfId="0" applyNumberFormat="1" applyFont="1" applyFill="1" applyBorder="1" applyAlignment="1" applyProtection="1">
      <alignment horizontal="left" vertical="center"/>
      <protection/>
    </xf>
    <xf numFmtId="49" fontId="57" fillId="0" borderId="16" xfId="47" applyNumberFormat="1" applyFont="1" applyBorder="1" applyAlignment="1" applyProtection="1">
      <alignment horizontal="left" vertical="center"/>
      <protection/>
    </xf>
    <xf numFmtId="0" fontId="57" fillId="0" borderId="18" xfId="47" applyFont="1" applyBorder="1" applyAlignment="1" applyProtection="1">
      <alignment horizontal="left" vertical="center"/>
      <protection/>
    </xf>
    <xf numFmtId="49" fontId="57" fillId="0" borderId="10" xfId="47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49" fontId="57" fillId="0" borderId="47" xfId="47" applyNumberFormat="1" applyFont="1" applyBorder="1" applyAlignment="1" applyProtection="1">
      <alignment horizontal="left" vertical="center"/>
      <protection/>
    </xf>
    <xf numFmtId="1" fontId="1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Alignment="1" applyProtection="1">
      <alignment vertical="center"/>
      <protection/>
    </xf>
    <xf numFmtId="1" fontId="1" fillId="34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12" fillId="0" borderId="48" xfId="0" applyNumberFormat="1" applyFont="1" applyBorder="1" applyAlignment="1">
      <alignment horizontal="center" vertical="center" wrapText="1"/>
    </xf>
    <xf numFmtId="1" fontId="12" fillId="0" borderId="49" xfId="0" applyNumberFormat="1" applyFont="1" applyBorder="1" applyAlignment="1">
      <alignment horizontal="center" vertical="center" wrapText="1"/>
    </xf>
    <xf numFmtId="1" fontId="12" fillId="0" borderId="50" xfId="0" applyNumberFormat="1" applyFont="1" applyBorder="1" applyAlignment="1">
      <alignment horizontal="center" vertical="center" wrapText="1"/>
    </xf>
    <xf numFmtId="1" fontId="12" fillId="0" borderId="51" xfId="0" applyNumberFormat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49" fontId="0" fillId="36" borderId="36" xfId="0" applyNumberFormat="1" applyFont="1" applyFill="1" applyBorder="1" applyAlignment="1">
      <alignment horizontal="center" vertical="center"/>
    </xf>
    <xf numFmtId="49" fontId="0" fillId="36" borderId="54" xfId="0" applyNumberFormat="1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34" borderId="50" xfId="0" applyFont="1" applyFill="1" applyBorder="1" applyAlignment="1">
      <alignment horizontal="center" vertical="center"/>
    </xf>
    <xf numFmtId="49" fontId="0" fillId="36" borderId="45" xfId="0" applyNumberFormat="1" applyFont="1" applyFill="1" applyBorder="1" applyAlignment="1">
      <alignment horizontal="center" vertical="center"/>
    </xf>
    <xf numFmtId="49" fontId="0" fillId="36" borderId="0" xfId="0" applyNumberFormat="1" applyFont="1" applyFill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49" fontId="12" fillId="36" borderId="36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36" borderId="5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36" borderId="45" xfId="0" applyNumberFormat="1" applyFont="1" applyFill="1" applyBorder="1" applyAlignment="1">
      <alignment horizontal="center" vertical="center"/>
    </xf>
    <xf numFmtId="49" fontId="12" fillId="36" borderId="0" xfId="0" applyNumberFormat="1" applyFont="1" applyFill="1" applyAlignment="1">
      <alignment horizontal="center" vertical="center"/>
    </xf>
    <xf numFmtId="1" fontId="9" fillId="0" borderId="30" xfId="0" applyNumberFormat="1" applyFont="1" applyFill="1" applyBorder="1" applyAlignment="1" applyProtection="1">
      <alignment horizontal="right" vertical="center"/>
      <protection/>
    </xf>
    <xf numFmtId="1" fontId="9" fillId="0" borderId="31" xfId="0" applyNumberFormat="1" applyFont="1" applyFill="1" applyBorder="1" applyAlignment="1" applyProtection="1">
      <alignment horizontal="right" vertical="center"/>
      <protection/>
    </xf>
    <xf numFmtId="1" fontId="9" fillId="0" borderId="28" xfId="0" applyNumberFormat="1" applyFont="1" applyFill="1" applyBorder="1" applyAlignment="1" applyProtection="1">
      <alignment horizontal="right" vertical="center"/>
      <protection/>
    </xf>
    <xf numFmtId="1" fontId="1" fillId="34" borderId="32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2" fillId="37" borderId="53" xfId="0" applyFont="1" applyFill="1" applyBorder="1" applyAlignment="1">
      <alignment horizontal="left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74" fillId="0" borderId="61" xfId="0" applyFont="1" applyBorder="1" applyAlignment="1">
      <alignment vertical="center"/>
    </xf>
    <xf numFmtId="1" fontId="74" fillId="37" borderId="10" xfId="47" applyNumberFormat="1" applyFont="1" applyFill="1" applyBorder="1" applyAlignment="1">
      <alignment horizontal="center" vertical="center"/>
      <protection/>
    </xf>
    <xf numFmtId="1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74" fillId="0" borderId="47" xfId="0" applyFont="1" applyBorder="1" applyAlignment="1">
      <alignment vertical="center"/>
    </xf>
    <xf numFmtId="0" fontId="74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0" fillId="37" borderId="62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0" fillId="37" borderId="2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74" fillId="0" borderId="12" xfId="0" applyFont="1" applyBorder="1" applyAlignment="1">
      <alignment vertical="center"/>
    </xf>
    <xf numFmtId="1" fontId="74" fillId="37" borderId="13" xfId="47" applyNumberFormat="1" applyFont="1" applyFill="1" applyBorder="1" applyAlignment="1">
      <alignment horizontal="center" vertical="center"/>
      <protection/>
    </xf>
    <xf numFmtId="1" fontId="0" fillId="37" borderId="13" xfId="0" applyNumberFormat="1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0" fontId="74" fillId="0" borderId="65" xfId="0" applyFont="1" applyBorder="1" applyAlignment="1">
      <alignment horizontal="center" vertical="center"/>
    </xf>
    <xf numFmtId="0" fontId="0" fillId="37" borderId="65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74" fillId="0" borderId="12" xfId="47" applyFont="1" applyBorder="1" applyAlignment="1">
      <alignment vertical="center"/>
      <protection/>
    </xf>
    <xf numFmtId="0" fontId="0" fillId="37" borderId="50" xfId="0" applyFont="1" applyFill="1" applyBorder="1" applyAlignment="1">
      <alignment horizontal="center" vertical="center"/>
    </xf>
    <xf numFmtId="0" fontId="74" fillId="0" borderId="22" xfId="47" applyFont="1" applyBorder="1" applyAlignment="1">
      <alignment vertical="center"/>
      <protection/>
    </xf>
    <xf numFmtId="0" fontId="74" fillId="0" borderId="65" xfId="47" applyFont="1" applyBorder="1" applyAlignment="1">
      <alignment horizontal="center" vertical="center"/>
      <protection/>
    </xf>
    <xf numFmtId="0" fontId="74" fillId="37" borderId="12" xfId="0" applyFont="1" applyFill="1" applyBorder="1" applyAlignment="1">
      <alignment vertical="center"/>
    </xf>
    <xf numFmtId="0" fontId="74" fillId="37" borderId="22" xfId="0" applyFont="1" applyFill="1" applyBorder="1" applyAlignment="1">
      <alignment vertical="center"/>
    </xf>
    <xf numFmtId="0" fontId="74" fillId="37" borderId="65" xfId="0" applyFont="1" applyFill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0" fontId="0" fillId="37" borderId="12" xfId="0" applyFont="1" applyFill="1" applyBorder="1" applyAlignment="1">
      <alignment vertical="center"/>
    </xf>
    <xf numFmtId="0" fontId="0" fillId="37" borderId="14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" fontId="0" fillId="37" borderId="19" xfId="0" applyNumberFormat="1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37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37" borderId="35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vertical="center"/>
    </xf>
    <xf numFmtId="0" fontId="0" fillId="37" borderId="46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right" vertical="center"/>
    </xf>
    <xf numFmtId="164" fontId="0" fillId="37" borderId="43" xfId="0" applyNumberFormat="1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4" fillId="38" borderId="39" xfId="0" applyFont="1" applyFill="1" applyBorder="1" applyAlignment="1">
      <alignment horizontal="left" vertical="center"/>
    </xf>
    <xf numFmtId="0" fontId="0" fillId="38" borderId="68" xfId="0" applyFont="1" applyFill="1" applyBorder="1" applyAlignment="1">
      <alignment vertical="center"/>
    </xf>
    <xf numFmtId="0" fontId="4" fillId="38" borderId="60" xfId="0" applyFont="1" applyFill="1" applyBorder="1" applyAlignment="1">
      <alignment horizontal="right" vertical="center"/>
    </xf>
    <xf numFmtId="164" fontId="4" fillId="38" borderId="58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38" borderId="6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37" borderId="68" xfId="0" applyFont="1" applyFill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12" fillId="37" borderId="25" xfId="0" applyFont="1" applyFill="1" applyBorder="1" applyAlignment="1">
      <alignment horizontal="center" vertical="center"/>
    </xf>
    <xf numFmtId="0" fontId="74" fillId="0" borderId="49" xfId="47" applyFont="1" applyBorder="1" applyAlignment="1">
      <alignment vertical="center"/>
      <protection/>
    </xf>
    <xf numFmtId="0" fontId="74" fillId="37" borderId="50" xfId="0" applyFont="1" applyFill="1" applyBorder="1" applyAlignment="1">
      <alignment horizontal="center" vertical="center"/>
    </xf>
    <xf numFmtId="1" fontId="0" fillId="37" borderId="50" xfId="0" applyNumberFormat="1" applyFont="1" applyFill="1" applyBorder="1" applyAlignment="1">
      <alignment horizontal="center" vertical="center"/>
    </xf>
    <xf numFmtId="0" fontId="74" fillId="0" borderId="51" xfId="47" applyFont="1" applyBorder="1" applyAlignment="1">
      <alignment vertical="center"/>
      <protection/>
    </xf>
    <xf numFmtId="0" fontId="74" fillId="0" borderId="32" xfId="47" applyFont="1" applyBorder="1" applyAlignment="1">
      <alignment horizontal="center" vertical="center"/>
      <protection/>
    </xf>
    <xf numFmtId="0" fontId="21" fillId="0" borderId="63" xfId="0" applyFont="1" applyBorder="1" applyAlignment="1">
      <alignment vertical="center"/>
    </xf>
    <xf numFmtId="0" fontId="12" fillId="37" borderId="62" xfId="0" applyFont="1" applyFill="1" applyBorder="1" applyAlignment="1">
      <alignment horizontal="center" vertical="center"/>
    </xf>
    <xf numFmtId="0" fontId="12" fillId="37" borderId="62" xfId="0" applyFont="1" applyFill="1" applyBorder="1" applyAlignment="1">
      <alignment vertical="center"/>
    </xf>
    <xf numFmtId="0" fontId="12" fillId="37" borderId="18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vertical="center"/>
    </xf>
    <xf numFmtId="0" fontId="12" fillId="37" borderId="69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74" fillId="37" borderId="13" xfId="0" applyFont="1" applyFill="1" applyBorder="1" applyAlignment="1">
      <alignment horizontal="center" vertical="center"/>
    </xf>
    <xf numFmtId="0" fontId="74" fillId="0" borderId="14" xfId="0" applyFont="1" applyBorder="1" applyAlignment="1">
      <alignment vertical="center"/>
    </xf>
    <xf numFmtId="0" fontId="74" fillId="0" borderId="33" xfId="0" applyFont="1" applyBorder="1" applyAlignment="1">
      <alignment horizontal="center" vertical="center"/>
    </xf>
    <xf numFmtId="0" fontId="12" fillId="37" borderId="65" xfId="0" applyFont="1" applyFill="1" applyBorder="1" applyAlignment="1">
      <alignment horizontal="center" vertical="center"/>
    </xf>
    <xf numFmtId="0" fontId="12" fillId="37" borderId="65" xfId="0" applyFont="1" applyFill="1" applyBorder="1" applyAlignment="1">
      <alignment vertical="center"/>
    </xf>
    <xf numFmtId="0" fontId="12" fillId="37" borderId="2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vertical="center"/>
    </xf>
    <xf numFmtId="0" fontId="12" fillId="37" borderId="33" xfId="0" applyFont="1" applyFill="1" applyBorder="1" applyAlignment="1">
      <alignment horizontal="center" vertical="center"/>
    </xf>
    <xf numFmtId="0" fontId="74" fillId="0" borderId="14" xfId="47" applyFont="1" applyBorder="1" applyAlignment="1">
      <alignment vertical="center"/>
      <protection/>
    </xf>
    <xf numFmtId="0" fontId="74" fillId="0" borderId="33" xfId="47" applyFont="1" applyBorder="1" applyAlignment="1">
      <alignment horizontal="center" vertical="center"/>
      <protection/>
    </xf>
    <xf numFmtId="0" fontId="74" fillId="37" borderId="14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2" fillId="37" borderId="12" xfId="0" applyFont="1" applyFill="1" applyBorder="1" applyAlignment="1">
      <alignment vertical="center"/>
    </xf>
    <xf numFmtId="1" fontId="12" fillId="37" borderId="13" xfId="0" applyNumberFormat="1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vertical="center"/>
    </xf>
    <xf numFmtId="0" fontId="12" fillId="37" borderId="19" xfId="0" applyFont="1" applyFill="1" applyBorder="1" applyAlignment="1">
      <alignment horizontal="center" vertical="center"/>
    </xf>
    <xf numFmtId="1" fontId="12" fillId="37" borderId="19" xfId="0" applyNumberFormat="1" applyFont="1" applyFill="1" applyBorder="1" applyAlignment="1">
      <alignment horizontal="center" vertical="center"/>
    </xf>
    <xf numFmtId="0" fontId="12" fillId="37" borderId="48" xfId="0" applyFont="1" applyFill="1" applyBorder="1" applyAlignment="1">
      <alignment vertical="center"/>
    </xf>
    <xf numFmtId="0" fontId="12" fillId="37" borderId="46" xfId="0" applyFont="1" applyFill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12" fillId="37" borderId="66" xfId="0" applyFont="1" applyFill="1" applyBorder="1" applyAlignment="1">
      <alignment horizontal="center" vertical="center"/>
    </xf>
    <xf numFmtId="0" fontId="12" fillId="37" borderId="66" xfId="0" applyFont="1" applyFill="1" applyBorder="1" applyAlignment="1">
      <alignment vertical="center"/>
    </xf>
    <xf numFmtId="0" fontId="12" fillId="37" borderId="35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164" fontId="0" fillId="37" borderId="50" xfId="0" applyNumberFormat="1" applyFont="1" applyFill="1" applyBorder="1" applyAlignment="1">
      <alignment horizontal="center" vertical="center"/>
    </xf>
    <xf numFmtId="0" fontId="24" fillId="39" borderId="37" xfId="48" applyFont="1" applyFill="1" applyBorder="1" applyAlignment="1">
      <alignment/>
      <protection/>
    </xf>
    <xf numFmtId="0" fontId="24" fillId="39" borderId="70" xfId="48" applyFont="1" applyFill="1" applyBorder="1" applyAlignment="1">
      <alignment/>
      <protection/>
    </xf>
    <xf numFmtId="0" fontId="24" fillId="39" borderId="59" xfId="48" applyFont="1" applyFill="1" applyBorder="1" applyAlignment="1">
      <alignment/>
      <protection/>
    </xf>
    <xf numFmtId="0" fontId="24" fillId="39" borderId="0" xfId="48" applyFont="1" applyFill="1" applyAlignment="1">
      <alignment/>
      <protection/>
    </xf>
    <xf numFmtId="49" fontId="25" fillId="39" borderId="39" xfId="48" applyNumberFormat="1" applyFont="1" applyFill="1" applyBorder="1" applyAlignment="1">
      <alignment horizontal="center" vertical="center" wrapText="1"/>
      <protection/>
    </xf>
    <xf numFmtId="164" fontId="23" fillId="34" borderId="58" xfId="48" applyNumberFormat="1" applyFont="1" applyFill="1" applyBorder="1" applyAlignment="1">
      <alignment horizontal="center" vertical="center" wrapText="1"/>
      <protection/>
    </xf>
    <xf numFmtId="0" fontId="22" fillId="39" borderId="0" xfId="48" applyFill="1">
      <alignment/>
      <protection/>
    </xf>
    <xf numFmtId="49" fontId="26" fillId="39" borderId="38" xfId="48" applyNumberFormat="1" applyFont="1" applyFill="1" applyBorder="1" applyAlignment="1">
      <alignment horizontal="center" vertical="center" wrapText="1"/>
      <protection/>
    </xf>
    <xf numFmtId="49" fontId="26" fillId="39" borderId="41" xfId="48" applyNumberFormat="1" applyFont="1" applyFill="1" applyBorder="1" applyAlignment="1">
      <alignment horizontal="center" vertical="center" wrapText="1"/>
      <protection/>
    </xf>
    <xf numFmtId="49" fontId="27" fillId="39" borderId="0" xfId="48" applyNumberFormat="1" applyFont="1" applyFill="1" applyBorder="1" applyAlignment="1">
      <alignment horizontal="centerContinuous"/>
      <protection/>
    </xf>
    <xf numFmtId="0" fontId="22" fillId="39" borderId="0" xfId="48" applyFill="1" applyBorder="1" applyAlignment="1">
      <alignment horizontal="centerContinuous"/>
      <protection/>
    </xf>
    <xf numFmtId="0" fontId="26" fillId="39" borderId="52" xfId="48" applyFont="1" applyFill="1" applyBorder="1" applyAlignment="1">
      <alignment horizontal="center" vertical="center"/>
      <protection/>
    </xf>
    <xf numFmtId="0" fontId="26" fillId="39" borderId="60" xfId="48" applyFont="1" applyFill="1" applyBorder="1" applyAlignment="1">
      <alignment horizontal="center" vertical="center"/>
      <protection/>
    </xf>
    <xf numFmtId="0" fontId="28" fillId="39" borderId="0" xfId="48" applyFont="1" applyFill="1" applyAlignment="1">
      <alignment horizontal="center" vertical="center"/>
      <protection/>
    </xf>
    <xf numFmtId="49" fontId="29" fillId="39" borderId="17" xfId="48" applyNumberFormat="1" applyFont="1" applyFill="1" applyBorder="1" applyAlignment="1">
      <alignment horizontal="center" vertical="center"/>
      <protection/>
    </xf>
    <xf numFmtId="164" fontId="25" fillId="39" borderId="11" xfId="48" applyNumberFormat="1" applyFont="1" applyFill="1" applyBorder="1" applyAlignment="1">
      <alignment horizontal="center" vertical="center"/>
      <protection/>
    </xf>
    <xf numFmtId="1" fontId="30" fillId="39" borderId="18" xfId="48" applyNumberFormat="1" applyFont="1" applyFill="1" applyBorder="1" applyAlignment="1">
      <alignment horizontal="center" vertical="top"/>
      <protection/>
    </xf>
    <xf numFmtId="1" fontId="30" fillId="39" borderId="10" xfId="48" applyNumberFormat="1" applyFont="1" applyFill="1" applyBorder="1" applyAlignment="1">
      <alignment horizontal="center" vertical="top"/>
      <protection/>
    </xf>
    <xf numFmtId="1" fontId="30" fillId="39" borderId="47" xfId="48" applyNumberFormat="1" applyFont="1" applyFill="1" applyBorder="1" applyAlignment="1">
      <alignment horizontal="center" vertical="top"/>
      <protection/>
    </xf>
    <xf numFmtId="1" fontId="30" fillId="39" borderId="10" xfId="48" applyNumberFormat="1" applyFont="1" applyFill="1" applyBorder="1" applyAlignment="1">
      <alignment horizontal="center"/>
      <protection/>
    </xf>
    <xf numFmtId="1" fontId="30" fillId="39" borderId="18" xfId="48" applyNumberFormat="1" applyFont="1" applyFill="1" applyBorder="1" applyAlignment="1">
      <alignment horizontal="center" vertical="center"/>
      <protection/>
    </xf>
    <xf numFmtId="1" fontId="30" fillId="39" borderId="10" xfId="48" applyNumberFormat="1" applyFont="1" applyFill="1" applyBorder="1" applyAlignment="1">
      <alignment horizontal="center" vertical="center"/>
      <protection/>
    </xf>
    <xf numFmtId="1" fontId="30" fillId="39" borderId="47" xfId="48" applyNumberFormat="1" applyFont="1" applyFill="1" applyBorder="1" applyAlignment="1">
      <alignment horizontal="center" vertical="center"/>
      <protection/>
    </xf>
    <xf numFmtId="1" fontId="30" fillId="39" borderId="18" xfId="48" applyNumberFormat="1" applyFont="1" applyFill="1" applyBorder="1" applyAlignment="1">
      <alignment horizontal="center"/>
      <protection/>
    </xf>
    <xf numFmtId="1" fontId="30" fillId="39" borderId="47" xfId="48" applyNumberFormat="1" applyFont="1" applyFill="1" applyBorder="1" applyAlignment="1">
      <alignment horizontal="center"/>
      <protection/>
    </xf>
    <xf numFmtId="1" fontId="29" fillId="39" borderId="61" xfId="48" applyNumberFormat="1" applyFont="1" applyFill="1" applyBorder="1" applyAlignment="1">
      <alignment horizontal="center" vertical="center"/>
      <protection/>
    </xf>
    <xf numFmtId="164" fontId="25" fillId="39" borderId="11" xfId="48" applyNumberFormat="1" applyFont="1" applyFill="1" applyBorder="1" applyAlignment="1">
      <alignment horizontal="center" vertical="center"/>
      <protection/>
    </xf>
    <xf numFmtId="49" fontId="29" fillId="39" borderId="24" xfId="48" applyNumberFormat="1" applyFont="1" applyFill="1" applyBorder="1" applyAlignment="1">
      <alignment horizontal="center" vertical="center"/>
      <protection/>
    </xf>
    <xf numFmtId="164" fontId="25" fillId="39" borderId="14" xfId="48" applyNumberFormat="1" applyFont="1" applyFill="1" applyBorder="1" applyAlignment="1">
      <alignment horizontal="center" vertical="center"/>
      <protection/>
    </xf>
    <xf numFmtId="1" fontId="30" fillId="39" borderId="23" xfId="48" applyNumberFormat="1" applyFont="1" applyFill="1" applyBorder="1" applyAlignment="1">
      <alignment horizontal="center" vertical="top"/>
      <protection/>
    </xf>
    <xf numFmtId="1" fontId="30" fillId="39" borderId="13" xfId="48" applyNumberFormat="1" applyFont="1" applyFill="1" applyBorder="1" applyAlignment="1">
      <alignment horizontal="center" vertical="top"/>
      <protection/>
    </xf>
    <xf numFmtId="1" fontId="30" fillId="39" borderId="22" xfId="48" applyNumberFormat="1" applyFont="1" applyFill="1" applyBorder="1" applyAlignment="1">
      <alignment horizontal="center" vertical="top"/>
      <protection/>
    </xf>
    <xf numFmtId="1" fontId="30" fillId="39" borderId="13" xfId="48" applyNumberFormat="1" applyFont="1" applyFill="1" applyBorder="1" applyAlignment="1">
      <alignment horizontal="center"/>
      <protection/>
    </xf>
    <xf numFmtId="1" fontId="30" fillId="39" borderId="23" xfId="48" applyNumberFormat="1" applyFont="1" applyFill="1" applyBorder="1" applyAlignment="1">
      <alignment horizontal="center" vertical="center"/>
      <protection/>
    </xf>
    <xf numFmtId="1" fontId="30" fillId="39" borderId="13" xfId="48" applyNumberFormat="1" applyFont="1" applyFill="1" applyBorder="1" applyAlignment="1">
      <alignment horizontal="center" vertical="center"/>
      <protection/>
    </xf>
    <xf numFmtId="1" fontId="30" fillId="39" borderId="22" xfId="48" applyNumberFormat="1" applyFont="1" applyFill="1" applyBorder="1" applyAlignment="1">
      <alignment horizontal="center" vertical="center"/>
      <protection/>
    </xf>
    <xf numFmtId="1" fontId="30" fillId="39" borderId="23" xfId="48" applyNumberFormat="1" applyFont="1" applyFill="1" applyBorder="1" applyAlignment="1">
      <alignment horizontal="center"/>
      <protection/>
    </xf>
    <xf numFmtId="1" fontId="30" fillId="39" borderId="22" xfId="48" applyNumberFormat="1" applyFont="1" applyFill="1" applyBorder="1" applyAlignment="1">
      <alignment horizontal="center"/>
      <protection/>
    </xf>
    <xf numFmtId="1" fontId="29" fillId="39" borderId="12" xfId="48" applyNumberFormat="1" applyFont="1" applyFill="1" applyBorder="1" applyAlignment="1">
      <alignment horizontal="center" vertical="center"/>
      <protection/>
    </xf>
    <xf numFmtId="164" fontId="25" fillId="39" borderId="51" xfId="48" applyNumberFormat="1" applyFont="1" applyFill="1" applyBorder="1" applyAlignment="1">
      <alignment horizontal="center" vertical="center"/>
      <protection/>
    </xf>
    <xf numFmtId="49" fontId="29" fillId="39" borderId="12" xfId="48" applyNumberFormat="1" applyFont="1" applyFill="1" applyBorder="1" applyAlignment="1">
      <alignment horizontal="center" vertical="center"/>
      <protection/>
    </xf>
    <xf numFmtId="164" fontId="25" fillId="39" borderId="63" xfId="48" applyNumberFormat="1" applyFont="1" applyFill="1" applyBorder="1" applyAlignment="1">
      <alignment horizontal="center" vertical="center"/>
      <protection/>
    </xf>
    <xf numFmtId="164" fontId="25" fillId="39" borderId="14" xfId="48" applyNumberFormat="1" applyFont="1" applyFill="1" applyBorder="1" applyAlignment="1">
      <alignment horizontal="center" vertical="center"/>
      <protection/>
    </xf>
    <xf numFmtId="164" fontId="25" fillId="39" borderId="71" xfId="48" applyNumberFormat="1" applyFont="1" applyFill="1" applyBorder="1" applyAlignment="1">
      <alignment horizontal="center" vertical="center"/>
      <protection/>
    </xf>
    <xf numFmtId="49" fontId="21" fillId="39" borderId="24" xfId="48" applyNumberFormat="1" applyFont="1" applyFill="1" applyBorder="1" applyAlignment="1">
      <alignment horizontal="center"/>
      <protection/>
    </xf>
    <xf numFmtId="49" fontId="21" fillId="39" borderId="12" xfId="48" applyNumberFormat="1" applyFont="1" applyFill="1" applyBorder="1" applyAlignment="1">
      <alignment horizontal="center"/>
      <protection/>
    </xf>
    <xf numFmtId="49" fontId="21" fillId="39" borderId="25" xfId="48" applyNumberFormat="1" applyFont="1" applyFill="1" applyBorder="1" applyAlignment="1">
      <alignment horizontal="center"/>
      <protection/>
    </xf>
    <xf numFmtId="1" fontId="30" fillId="39" borderId="21" xfId="48" applyNumberFormat="1" applyFont="1" applyFill="1" applyBorder="1" applyAlignment="1">
      <alignment horizontal="center" vertical="top"/>
      <protection/>
    </xf>
    <xf numFmtId="1" fontId="30" fillId="39" borderId="50" xfId="48" applyNumberFormat="1" applyFont="1" applyFill="1" applyBorder="1" applyAlignment="1">
      <alignment horizontal="center" vertical="top"/>
      <protection/>
    </xf>
    <xf numFmtId="1" fontId="30" fillId="39" borderId="20" xfId="48" applyNumberFormat="1" applyFont="1" applyFill="1" applyBorder="1" applyAlignment="1">
      <alignment horizontal="center" vertical="top"/>
      <protection/>
    </xf>
    <xf numFmtId="1" fontId="30" fillId="39" borderId="50" xfId="48" applyNumberFormat="1" applyFont="1" applyFill="1" applyBorder="1" applyAlignment="1">
      <alignment horizontal="center"/>
      <protection/>
    </xf>
    <xf numFmtId="1" fontId="30" fillId="39" borderId="21" xfId="48" applyNumberFormat="1" applyFont="1" applyFill="1" applyBorder="1" applyAlignment="1">
      <alignment horizontal="center" vertical="center"/>
      <protection/>
    </xf>
    <xf numFmtId="1" fontId="30" fillId="39" borderId="50" xfId="48" applyNumberFormat="1" applyFont="1" applyFill="1" applyBorder="1" applyAlignment="1">
      <alignment horizontal="center" vertical="center"/>
      <protection/>
    </xf>
    <xf numFmtId="1" fontId="30" fillId="39" borderId="20" xfId="48" applyNumberFormat="1" applyFont="1" applyFill="1" applyBorder="1" applyAlignment="1">
      <alignment horizontal="center" vertical="center"/>
      <protection/>
    </xf>
    <xf numFmtId="1" fontId="30" fillId="39" borderId="21" xfId="48" applyNumberFormat="1" applyFont="1" applyFill="1" applyBorder="1" applyAlignment="1">
      <alignment horizontal="center"/>
      <protection/>
    </xf>
    <xf numFmtId="1" fontId="30" fillId="39" borderId="20" xfId="48" applyNumberFormat="1" applyFont="1" applyFill="1" applyBorder="1" applyAlignment="1">
      <alignment horizontal="center"/>
      <protection/>
    </xf>
    <xf numFmtId="49" fontId="21" fillId="39" borderId="49" xfId="48" applyNumberFormat="1" applyFont="1" applyFill="1" applyBorder="1" applyAlignment="1">
      <alignment horizontal="center"/>
      <protection/>
    </xf>
    <xf numFmtId="49" fontId="21" fillId="39" borderId="26" xfId="48" applyNumberFormat="1" applyFont="1" applyFill="1" applyBorder="1" applyAlignment="1">
      <alignment horizontal="center"/>
      <protection/>
    </xf>
    <xf numFmtId="164" fontId="25" fillId="39" borderId="48" xfId="48" applyNumberFormat="1" applyFont="1" applyFill="1" applyBorder="1" applyAlignment="1">
      <alignment horizontal="center" vertical="center"/>
      <protection/>
    </xf>
    <xf numFmtId="1" fontId="30" fillId="39" borderId="35" xfId="48" applyNumberFormat="1" applyFont="1" applyFill="1" applyBorder="1" applyAlignment="1">
      <alignment horizontal="center" vertical="top"/>
      <protection/>
    </xf>
    <xf numFmtId="1" fontId="30" fillId="39" borderId="19" xfId="48" applyNumberFormat="1" applyFont="1" applyFill="1" applyBorder="1" applyAlignment="1">
      <alignment horizontal="center" vertical="top"/>
      <protection/>
    </xf>
    <xf numFmtId="1" fontId="30" fillId="39" borderId="34" xfId="48" applyNumberFormat="1" applyFont="1" applyFill="1" applyBorder="1" applyAlignment="1">
      <alignment horizontal="center" vertical="top"/>
      <protection/>
    </xf>
    <xf numFmtId="1" fontId="30" fillId="39" borderId="19" xfId="48" applyNumberFormat="1" applyFont="1" applyFill="1" applyBorder="1" applyAlignment="1">
      <alignment horizontal="center"/>
      <protection/>
    </xf>
    <xf numFmtId="1" fontId="30" fillId="39" borderId="35" xfId="48" applyNumberFormat="1" applyFont="1" applyFill="1" applyBorder="1" applyAlignment="1">
      <alignment horizontal="center" vertical="center"/>
      <protection/>
    </xf>
    <xf numFmtId="1" fontId="30" fillId="39" borderId="19" xfId="48" applyNumberFormat="1" applyFont="1" applyFill="1" applyBorder="1" applyAlignment="1">
      <alignment horizontal="center" vertical="center"/>
      <protection/>
    </xf>
    <xf numFmtId="1" fontId="30" fillId="39" borderId="34" xfId="48" applyNumberFormat="1" applyFont="1" applyFill="1" applyBorder="1" applyAlignment="1">
      <alignment horizontal="center" vertical="center"/>
      <protection/>
    </xf>
    <xf numFmtId="1" fontId="30" fillId="39" borderId="35" xfId="48" applyNumberFormat="1" applyFont="1" applyFill="1" applyBorder="1" applyAlignment="1">
      <alignment horizontal="center"/>
      <protection/>
    </xf>
    <xf numFmtId="1" fontId="30" fillId="39" borderId="34" xfId="48" applyNumberFormat="1" applyFont="1" applyFill="1" applyBorder="1" applyAlignment="1">
      <alignment horizontal="center"/>
      <protection/>
    </xf>
    <xf numFmtId="49" fontId="21" fillId="39" borderId="15" xfId="48" applyNumberFormat="1" applyFont="1" applyFill="1" applyBorder="1" applyAlignment="1">
      <alignment horizontal="center"/>
      <protection/>
    </xf>
    <xf numFmtId="164" fontId="25" fillId="39" borderId="29" xfId="48" applyNumberFormat="1" applyFont="1" applyFill="1" applyBorder="1" applyAlignment="1">
      <alignment horizontal="center" vertical="center"/>
      <protection/>
    </xf>
    <xf numFmtId="49" fontId="31" fillId="39" borderId="0" xfId="48" applyNumberFormat="1" applyFont="1" applyFill="1" applyAlignment="1">
      <alignment horizontal="center"/>
      <protection/>
    </xf>
    <xf numFmtId="1" fontId="31" fillId="39" borderId="0" xfId="48" applyNumberFormat="1" applyFont="1" applyFill="1" applyAlignment="1">
      <alignment horizontal="center"/>
      <protection/>
    </xf>
    <xf numFmtId="0" fontId="31" fillId="39" borderId="0" xfId="48" applyFont="1" applyFill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55" fillId="0" borderId="19" xfId="47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right" vertical="center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right" vertical="center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right" vertical="center"/>
      <protection/>
    </xf>
    <xf numFmtId="0" fontId="1" fillId="0" borderId="31" xfId="0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right" vertical="center"/>
      <protection/>
    </xf>
    <xf numFmtId="0" fontId="1" fillId="0" borderId="22" xfId="0" applyFont="1" applyFill="1" applyBorder="1" applyAlignment="1" applyProtection="1">
      <alignment horizontal="right" vertical="center"/>
      <protection/>
    </xf>
    <xf numFmtId="0" fontId="1" fillId="0" borderId="26" xfId="0" applyFont="1" applyFill="1" applyBorder="1" applyAlignment="1" applyProtection="1">
      <alignment horizontal="right" vertical="center"/>
      <protection/>
    </xf>
    <xf numFmtId="0" fontId="1" fillId="0" borderId="21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right" vertical="center"/>
      <protection/>
    </xf>
    <xf numFmtId="1" fontId="1" fillId="0" borderId="21" xfId="0" applyNumberFormat="1" applyFont="1" applyFill="1" applyBorder="1" applyAlignment="1" applyProtection="1">
      <alignment horizontal="left" vertical="center"/>
      <protection/>
    </xf>
    <xf numFmtId="1" fontId="1" fillId="0" borderId="31" xfId="0" applyNumberFormat="1" applyFont="1" applyFill="1" applyBorder="1" applyAlignment="1" applyProtection="1">
      <alignment horizontal="left" vertical="center"/>
      <protection/>
    </xf>
    <xf numFmtId="1" fontId="1" fillId="0" borderId="22" xfId="0" applyNumberFormat="1" applyFont="1" applyFill="1" applyBorder="1" applyAlignment="1" applyProtection="1">
      <alignment horizontal="right" vertical="center"/>
      <protection/>
    </xf>
    <xf numFmtId="1" fontId="1" fillId="0" borderId="23" xfId="0" applyNumberFormat="1" applyFont="1" applyFill="1" applyBorder="1" applyAlignment="1" applyProtection="1">
      <alignment horizontal="left" vertical="center"/>
      <protection/>
    </xf>
    <xf numFmtId="1" fontId="1" fillId="0" borderId="30" xfId="0" applyNumberFormat="1" applyFont="1" applyFill="1" applyBorder="1" applyAlignment="1" applyProtection="1">
      <alignment horizontal="left" vertical="center"/>
      <protection/>
    </xf>
    <xf numFmtId="1" fontId="1" fillId="0" borderId="24" xfId="0" applyNumberFormat="1" applyFont="1" applyFill="1" applyBorder="1" applyAlignment="1" applyProtection="1">
      <alignment horizontal="right" vertical="center"/>
      <protection/>
    </xf>
    <xf numFmtId="1" fontId="1" fillId="0" borderId="34" xfId="0" applyNumberFormat="1" applyFont="1" applyFill="1" applyBorder="1" applyAlignment="1" applyProtection="1">
      <alignment horizontal="right" vertical="center"/>
      <protection/>
    </xf>
    <xf numFmtId="1" fontId="1" fillId="0" borderId="35" xfId="0" applyNumberFormat="1" applyFont="1" applyFill="1" applyBorder="1" applyAlignment="1" applyProtection="1">
      <alignment horizontal="left" vertic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5" fillId="0" borderId="19" xfId="47" applyBorder="1" applyAlignment="1" applyProtection="1">
      <alignment horizontal="center" vertical="center"/>
      <protection/>
    </xf>
    <xf numFmtId="0" fontId="55" fillId="0" borderId="19" xfId="47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34" borderId="58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2" fontId="1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" fontId="12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4" fillId="0" borderId="49" xfId="0" applyFont="1" applyBorder="1" applyAlignment="1">
      <alignment vertical="center"/>
    </xf>
    <xf numFmtId="1" fontId="74" fillId="37" borderId="50" xfId="47" applyNumberFormat="1" applyFont="1" applyFill="1" applyBorder="1" applyAlignment="1">
      <alignment horizontal="center" vertical="center"/>
      <protection/>
    </xf>
    <xf numFmtId="0" fontId="74" fillId="0" borderId="20" xfId="0" applyFont="1" applyBorder="1" applyAlignment="1">
      <alignment vertical="center"/>
    </xf>
    <xf numFmtId="0" fontId="74" fillId="0" borderId="72" xfId="0" applyFont="1" applyBorder="1" applyAlignment="1">
      <alignment horizontal="center" vertical="center"/>
    </xf>
    <xf numFmtId="0" fontId="55" fillId="0" borderId="19" xfId="47" applyBorder="1" applyAlignment="1" applyProtection="1">
      <alignment horizontal="center" vertical="center"/>
      <protection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49" fontId="8" fillId="16" borderId="39" xfId="0" applyNumberFormat="1" applyFont="1" applyFill="1" applyBorder="1" applyAlignment="1" applyProtection="1">
      <alignment horizontal="left" vertical="center"/>
      <protection locked="0"/>
    </xf>
    <xf numFmtId="49" fontId="8" fillId="16" borderId="68" xfId="0" applyNumberFormat="1" applyFont="1" applyFill="1" applyBorder="1" applyAlignment="1" applyProtection="1">
      <alignment horizontal="left" vertical="center"/>
      <protection locked="0"/>
    </xf>
    <xf numFmtId="49" fontId="8" fillId="16" borderId="60" xfId="0" applyNumberFormat="1" applyFont="1" applyFill="1" applyBorder="1" applyAlignment="1" applyProtection="1">
      <alignment horizontal="left" vertical="center"/>
      <protection locked="0"/>
    </xf>
    <xf numFmtId="49" fontId="8" fillId="16" borderId="39" xfId="0" applyNumberFormat="1" applyFont="1" applyFill="1" applyBorder="1" applyAlignment="1" applyProtection="1">
      <alignment horizontal="center" vertical="center"/>
      <protection locked="0"/>
    </xf>
    <xf numFmtId="49" fontId="8" fillId="16" borderId="68" xfId="0" applyNumberFormat="1" applyFont="1" applyFill="1" applyBorder="1" applyAlignment="1" applyProtection="1">
      <alignment horizontal="center" vertical="center"/>
      <protection locked="0"/>
    </xf>
    <xf numFmtId="49" fontId="8" fillId="16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2" fontId="2" fillId="0" borderId="52" xfId="0" applyNumberFormat="1" applyFont="1" applyBorder="1" applyAlignment="1" applyProtection="1">
      <alignment horizontal="center" vertical="center" wrapText="1"/>
      <protection/>
    </xf>
    <xf numFmtId="2" fontId="2" fillId="0" borderId="53" xfId="0" applyNumberFormat="1" applyFont="1" applyBorder="1" applyAlignment="1" applyProtection="1">
      <alignment horizontal="center" vertical="center" wrapText="1"/>
      <protection/>
    </xf>
    <xf numFmtId="2" fontId="2" fillId="0" borderId="57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49" fontId="3" fillId="34" borderId="49" xfId="0" applyNumberFormat="1" applyFont="1" applyFill="1" applyBorder="1" applyAlignment="1" applyProtection="1">
      <alignment horizontal="center" vertical="center"/>
      <protection locked="0"/>
    </xf>
    <xf numFmtId="49" fontId="3" fillId="34" borderId="51" xfId="0" applyNumberFormat="1" applyFont="1" applyFill="1" applyBorder="1" applyAlignment="1" applyProtection="1">
      <alignment horizontal="center" vertical="center"/>
      <protection locked="0"/>
    </xf>
    <xf numFmtId="1" fontId="10" fillId="34" borderId="21" xfId="0" applyNumberFormat="1" applyFont="1" applyFill="1" applyBorder="1" applyAlignment="1" applyProtection="1">
      <alignment horizontal="center" vertical="center"/>
      <protection locked="0"/>
    </xf>
    <xf numFmtId="1" fontId="10" fillId="34" borderId="5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 locked="0"/>
    </xf>
    <xf numFmtId="49" fontId="3" fillId="34" borderId="14" xfId="0" applyNumberFormat="1" applyFont="1" applyFill="1" applyBorder="1" applyAlignment="1" applyProtection="1">
      <alignment horizontal="center" vertical="center"/>
      <protection locked="0"/>
    </xf>
    <xf numFmtId="1" fontId="10" fillId="34" borderId="23" xfId="0" applyNumberFormat="1" applyFont="1" applyFill="1" applyBorder="1" applyAlignment="1" applyProtection="1">
      <alignment horizontal="center" vertical="center"/>
      <protection locked="0"/>
    </xf>
    <xf numFmtId="1" fontId="10" fillId="34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74" xfId="0" applyNumberFormat="1" applyFont="1" applyFill="1" applyBorder="1" applyAlignment="1" applyProtection="1">
      <alignment horizontal="left" vertical="center" wrapText="1"/>
      <protection/>
    </xf>
    <xf numFmtId="0" fontId="3" fillId="0" borderId="75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49" fontId="3" fillId="34" borderId="76" xfId="0" applyNumberFormat="1" applyFont="1" applyFill="1" applyBorder="1" applyAlignment="1" applyProtection="1">
      <alignment horizontal="center" vertical="center"/>
      <protection locked="0"/>
    </xf>
    <xf numFmtId="49" fontId="3" fillId="34" borderId="44" xfId="0" applyNumberFormat="1" applyFont="1" applyFill="1" applyBorder="1" applyAlignment="1" applyProtection="1">
      <alignment horizontal="center" vertical="center"/>
      <protection locked="0"/>
    </xf>
    <xf numFmtId="1" fontId="10" fillId="34" borderId="77" xfId="0" applyNumberFormat="1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3" fillId="0" borderId="17" xfId="47" applyFont="1" applyBorder="1" applyAlignment="1" applyProtection="1">
      <alignment horizontal="center" vertical="center"/>
      <protection/>
    </xf>
    <xf numFmtId="0" fontId="73" fillId="0" borderId="16" xfId="47" applyFont="1" applyBorder="1" applyAlignment="1" applyProtection="1">
      <alignment horizontal="center" vertical="center"/>
      <protection/>
    </xf>
    <xf numFmtId="0" fontId="75" fillId="0" borderId="22" xfId="47" applyNumberFormat="1" applyFont="1" applyBorder="1" applyAlignment="1" applyProtection="1">
      <alignment horizontal="center" vertical="center"/>
      <protection/>
    </xf>
    <xf numFmtId="0" fontId="75" fillId="0" borderId="30" xfId="47" applyNumberFormat="1" applyFont="1" applyBorder="1" applyAlignment="1" applyProtection="1">
      <alignment horizontal="center" vertical="center"/>
      <protection/>
    </xf>
    <xf numFmtId="0" fontId="75" fillId="0" borderId="23" xfId="47" applyNumberFormat="1" applyFont="1" applyBorder="1" applyAlignment="1" applyProtection="1">
      <alignment horizontal="center" vertical="center"/>
      <protection/>
    </xf>
    <xf numFmtId="0" fontId="75" fillId="0" borderId="33" xfId="47" applyNumberFormat="1" applyFont="1" applyBorder="1" applyAlignment="1" applyProtection="1">
      <alignment horizontal="center" vertical="center"/>
      <protection/>
    </xf>
    <xf numFmtId="0" fontId="72" fillId="0" borderId="22" xfId="47" applyFont="1" applyBorder="1" applyAlignment="1" applyProtection="1">
      <alignment horizontal="center" vertical="top"/>
      <protection/>
    </xf>
    <xf numFmtId="0" fontId="72" fillId="0" borderId="23" xfId="47" applyFont="1" applyBorder="1" applyAlignment="1" applyProtection="1">
      <alignment horizontal="center" vertical="top"/>
      <protection/>
    </xf>
    <xf numFmtId="0" fontId="55" fillId="0" borderId="19" xfId="47" applyBorder="1" applyAlignment="1" applyProtection="1">
      <alignment horizontal="center" vertical="center"/>
      <protection/>
    </xf>
    <xf numFmtId="0" fontId="55" fillId="0" borderId="48" xfId="47" applyBorder="1" applyAlignment="1" applyProtection="1">
      <alignment horizontal="center" vertical="center"/>
      <protection/>
    </xf>
    <xf numFmtId="2" fontId="2" fillId="0" borderId="40" xfId="0" applyNumberFormat="1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left" vertical="center" wrapText="1"/>
      <protection/>
    </xf>
    <xf numFmtId="0" fontId="11" fillId="0" borderId="5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 locked="0"/>
    </xf>
    <xf numFmtId="49" fontId="3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35" xfId="0" applyNumberFormat="1" applyFont="1" applyFill="1" applyBorder="1" applyAlignment="1" applyProtection="1">
      <alignment horizontal="center" vertical="center"/>
      <protection locked="0"/>
    </xf>
    <xf numFmtId="1" fontId="10" fillId="34" borderId="48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2" fontId="33" fillId="34" borderId="52" xfId="0" applyNumberFormat="1" applyFont="1" applyFill="1" applyBorder="1" applyAlignment="1" applyProtection="1">
      <alignment horizontal="center" vertical="center" wrapText="1"/>
      <protection locked="0"/>
    </xf>
    <xf numFmtId="2" fontId="33" fillId="34" borderId="78" xfId="0" applyNumberFormat="1" applyFont="1" applyFill="1" applyBorder="1" applyAlignment="1" applyProtection="1">
      <alignment horizontal="center" vertical="center" wrapText="1"/>
      <protection locked="0"/>
    </xf>
    <xf numFmtId="2" fontId="33" fillId="34" borderId="7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51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77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2" fontId="33" fillId="34" borderId="53" xfId="0" applyNumberFormat="1" applyFont="1" applyFill="1" applyBorder="1" applyAlignment="1" applyProtection="1">
      <alignment horizontal="center" vertical="center" wrapText="1"/>
      <protection locked="0"/>
    </xf>
    <xf numFmtId="2" fontId="33" fillId="34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48" xfId="0" applyFont="1" applyBorder="1" applyAlignment="1" applyProtection="1">
      <alignment horizontal="left" vertical="center" wrapText="1"/>
      <protection/>
    </xf>
    <xf numFmtId="49" fontId="8" fillId="34" borderId="0" xfId="0" applyNumberFormat="1" applyFont="1" applyFill="1" applyAlignment="1" applyProtection="1">
      <alignment horizontal="center" vertical="center"/>
      <protection locked="0"/>
    </xf>
    <xf numFmtId="0" fontId="3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0" xfId="0" applyFont="1" applyFill="1" applyAlignment="1" applyProtection="1">
      <alignment horizontal="center" vertical="center"/>
      <protection locked="0"/>
    </xf>
    <xf numFmtId="0" fontId="20" fillId="37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3" fillId="39" borderId="37" xfId="48" applyNumberFormat="1" applyFont="1" applyFill="1" applyBorder="1" applyAlignment="1">
      <alignment horizontal="center" vertical="center" wrapText="1"/>
      <protection/>
    </xf>
    <xf numFmtId="49" fontId="23" fillId="39" borderId="59" xfId="48" applyNumberFormat="1" applyFont="1" applyFill="1" applyBorder="1" applyAlignment="1">
      <alignment horizontal="center" vertical="center" wrapText="1"/>
      <protection/>
    </xf>
    <xf numFmtId="1" fontId="24" fillId="39" borderId="37" xfId="48" applyNumberFormat="1" applyFont="1" applyFill="1" applyBorder="1" applyAlignment="1">
      <alignment horizontal="center" vertical="top"/>
      <protection/>
    </xf>
    <xf numFmtId="1" fontId="24" fillId="39" borderId="70" xfId="48" applyNumberFormat="1" applyFont="1" applyFill="1" applyBorder="1" applyAlignment="1">
      <alignment horizontal="center" vertical="top"/>
      <protection/>
    </xf>
    <xf numFmtId="1" fontId="24" fillId="39" borderId="59" xfId="48" applyNumberFormat="1" applyFont="1" applyFill="1" applyBorder="1" applyAlignment="1">
      <alignment horizontal="center" vertical="top"/>
      <protection/>
    </xf>
    <xf numFmtId="0" fontId="12" fillId="0" borderId="39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/>
    </xf>
    <xf numFmtId="0" fontId="73" fillId="0" borderId="17" xfId="47" applyFont="1" applyBorder="1" applyAlignment="1">
      <alignment horizontal="center" vertical="center"/>
      <protection/>
    </xf>
    <xf numFmtId="0" fontId="73" fillId="0" borderId="16" xfId="47" applyFont="1" applyBorder="1" applyAlignment="1">
      <alignment horizontal="center" vertical="center"/>
      <protection/>
    </xf>
    <xf numFmtId="0" fontId="75" fillId="0" borderId="22" xfId="47" applyNumberFormat="1" applyFont="1" applyBorder="1" applyAlignment="1">
      <alignment horizontal="center" vertical="center"/>
      <protection/>
    </xf>
    <xf numFmtId="0" fontId="75" fillId="0" borderId="30" xfId="47" applyNumberFormat="1" applyFont="1" applyBorder="1" applyAlignment="1">
      <alignment horizontal="center" vertical="center"/>
      <protection/>
    </xf>
    <xf numFmtId="0" fontId="75" fillId="0" borderId="33" xfId="47" applyNumberFormat="1" applyFont="1" applyBorder="1" applyAlignment="1">
      <alignment horizontal="center" vertical="center"/>
      <protection/>
    </xf>
    <xf numFmtId="0" fontId="75" fillId="0" borderId="13" xfId="47" applyFont="1" applyBorder="1" applyAlignment="1">
      <alignment horizontal="center" vertical="center"/>
      <protection/>
    </xf>
    <xf numFmtId="0" fontId="75" fillId="0" borderId="14" xfId="47" applyFont="1" applyBorder="1" applyAlignment="1">
      <alignment horizontal="center" vertical="center"/>
      <protection/>
    </xf>
    <xf numFmtId="0" fontId="55" fillId="0" borderId="19" xfId="47" applyBorder="1" applyAlignment="1">
      <alignment horizontal="center" vertical="center"/>
      <protection/>
    </xf>
    <xf numFmtId="0" fontId="55" fillId="0" borderId="48" xfId="47" applyBorder="1" applyAlignment="1">
      <alignment horizontal="center" vertical="center"/>
      <protection/>
    </xf>
    <xf numFmtId="0" fontId="75" fillId="0" borderId="23" xfId="47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TM%20NM&#381;%20-%20Lomnice%20nad%20Lu&#382;nic&#237;%2012.1.2020%20-%20Tabulka%20bod&#367;%20z%20turnaje%20pro%20jednotliv&#225;%20um&#237;st&#283;n&#237;%20v%20turna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 bod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.8515625" style="67" customWidth="1"/>
    <col min="2" max="6" width="17.7109375" style="67" customWidth="1"/>
    <col min="7" max="16384" width="9.140625" style="67" customWidth="1"/>
  </cols>
  <sheetData>
    <row r="1" spans="1:5" s="70" customFormat="1" ht="24.75" customHeight="1">
      <c r="A1" s="577" t="s">
        <v>28</v>
      </c>
      <c r="B1" s="577"/>
      <c r="C1" s="577"/>
      <c r="D1" s="577"/>
      <c r="E1" s="577"/>
    </row>
    <row r="2" spans="1:5" s="70" customFormat="1" ht="24.75" customHeight="1">
      <c r="A2" s="71"/>
      <c r="B2" s="150" t="s">
        <v>55</v>
      </c>
      <c r="C2" s="150" t="s">
        <v>56</v>
      </c>
      <c r="D2" s="150" t="s">
        <v>57</v>
      </c>
      <c r="E2" s="150" t="s">
        <v>58</v>
      </c>
    </row>
    <row r="3" spans="1:5" ht="34.5" customHeight="1">
      <c r="A3" s="70"/>
      <c r="B3" s="70"/>
      <c r="C3" s="70"/>
      <c r="D3" s="70"/>
      <c r="E3" s="70"/>
    </row>
    <row r="4" spans="1:5" s="65" customFormat="1" ht="24.75" customHeight="1">
      <c r="A4" s="68">
        <v>1</v>
      </c>
      <c r="B4" s="133" t="s">
        <v>280</v>
      </c>
      <c r="C4" s="84"/>
      <c r="D4" s="84"/>
      <c r="E4" s="84"/>
    </row>
    <row r="5" spans="1:5" s="65" customFormat="1" ht="24.75" customHeight="1">
      <c r="A5" s="68"/>
      <c r="B5" s="84"/>
      <c r="C5" s="134" t="s">
        <v>280</v>
      </c>
      <c r="D5" s="84"/>
      <c r="E5" s="84"/>
    </row>
    <row r="6" spans="1:5" s="65" customFormat="1" ht="24.75" customHeight="1">
      <c r="A6" s="68">
        <v>2</v>
      </c>
      <c r="B6" s="135" t="s">
        <v>281</v>
      </c>
      <c r="C6" s="136"/>
      <c r="D6" s="92"/>
      <c r="E6" s="84"/>
    </row>
    <row r="7" spans="1:5" s="65" customFormat="1" ht="24.75" customHeight="1">
      <c r="A7" s="68"/>
      <c r="B7" s="84"/>
      <c r="C7" s="84"/>
      <c r="D7" s="134" t="s">
        <v>283</v>
      </c>
      <c r="E7" s="84"/>
    </row>
    <row r="8" spans="1:5" s="65" customFormat="1" ht="24.75" customHeight="1">
      <c r="A8" s="68">
        <v>3</v>
      </c>
      <c r="B8" s="133" t="s">
        <v>282</v>
      </c>
      <c r="C8" s="84"/>
      <c r="D8" s="136" t="s">
        <v>290</v>
      </c>
      <c r="E8" s="92"/>
    </row>
    <row r="9" spans="1:5" s="65" customFormat="1" ht="24.75" customHeight="1">
      <c r="A9" s="68"/>
      <c r="B9" s="84"/>
      <c r="C9" s="134" t="s">
        <v>283</v>
      </c>
      <c r="D9" s="92"/>
      <c r="E9" s="92"/>
    </row>
    <row r="10" spans="1:5" s="65" customFormat="1" ht="24.75" customHeight="1">
      <c r="A10" s="68">
        <v>4</v>
      </c>
      <c r="B10" s="135" t="s">
        <v>283</v>
      </c>
      <c r="C10" s="136" t="s">
        <v>290</v>
      </c>
      <c r="D10" s="84"/>
      <c r="E10" s="92"/>
    </row>
    <row r="11" spans="1:5" s="65" customFormat="1" ht="24.75" customHeight="1">
      <c r="A11" s="68"/>
      <c r="B11" s="84"/>
      <c r="C11" s="84"/>
      <c r="D11" s="84"/>
      <c r="E11" s="134" t="s">
        <v>286</v>
      </c>
    </row>
    <row r="12" spans="1:5" s="65" customFormat="1" ht="24.75" customHeight="1">
      <c r="A12" s="68">
        <v>5</v>
      </c>
      <c r="B12" s="133" t="s">
        <v>284</v>
      </c>
      <c r="C12" s="84"/>
      <c r="D12" s="84"/>
      <c r="E12" s="136" t="s">
        <v>290</v>
      </c>
    </row>
    <row r="13" spans="1:5" s="65" customFormat="1" ht="24.75" customHeight="1">
      <c r="A13" s="68"/>
      <c r="B13" s="84"/>
      <c r="C13" s="134" t="s">
        <v>284</v>
      </c>
      <c r="D13" s="84"/>
      <c r="E13" s="92"/>
    </row>
    <row r="14" spans="1:5" s="65" customFormat="1" ht="24.75" customHeight="1">
      <c r="A14" s="68">
        <v>6</v>
      </c>
      <c r="B14" s="133" t="s">
        <v>285</v>
      </c>
      <c r="C14" s="137" t="s">
        <v>290</v>
      </c>
      <c r="D14" s="92"/>
      <c r="E14" s="92"/>
    </row>
    <row r="15" spans="1:5" s="65" customFormat="1" ht="24.75" customHeight="1">
      <c r="A15" s="68"/>
      <c r="B15" s="84"/>
      <c r="C15" s="84"/>
      <c r="D15" s="134" t="s">
        <v>286</v>
      </c>
      <c r="E15" s="92"/>
    </row>
    <row r="16" spans="1:5" s="65" customFormat="1" ht="24.75" customHeight="1">
      <c r="A16" s="68">
        <v>7</v>
      </c>
      <c r="B16" s="133" t="s">
        <v>281</v>
      </c>
      <c r="C16" s="84"/>
      <c r="D16" s="136" t="s">
        <v>290</v>
      </c>
      <c r="E16" s="84"/>
    </row>
    <row r="17" spans="1:5" s="65" customFormat="1" ht="24.75" customHeight="1">
      <c r="A17" s="68"/>
      <c r="B17" s="84"/>
      <c r="C17" s="134" t="s">
        <v>286</v>
      </c>
      <c r="D17" s="92"/>
      <c r="E17" s="84"/>
    </row>
    <row r="18" spans="1:5" s="65" customFormat="1" ht="24.75" customHeight="1">
      <c r="A18" s="68">
        <v>8</v>
      </c>
      <c r="B18" s="133" t="s">
        <v>286</v>
      </c>
      <c r="C18" s="136"/>
      <c r="D18" s="84"/>
      <c r="E18" s="84"/>
    </row>
  </sheetData>
  <sheetProtection/>
  <mergeCells count="1">
    <mergeCell ref="A1:E1"/>
  </mergeCells>
  <printOptions horizontalCentered="1"/>
  <pageMargins left="0" right="0" top="0.7874015748031497" bottom="0" header="0" footer="0"/>
  <pageSetup blackAndWhite="1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zoomScalePageLayoutView="0" workbookViewId="0" topLeftCell="A1">
      <selection activeCell="V7" sqref="V7:W7"/>
    </sheetView>
  </sheetViews>
  <sheetFormatPr defaultColWidth="9.140625" defaultRowHeight="12.75"/>
  <cols>
    <col min="1" max="22" width="5.7109375" style="18" customWidth="1"/>
    <col min="23" max="23" width="6.7109375" style="18" customWidth="1"/>
    <col min="24" max="24" width="5.7109375" style="18" customWidth="1"/>
    <col min="25" max="26" width="3.7109375" style="18" customWidth="1"/>
    <col min="27" max="27" width="5.7109375" style="18" customWidth="1"/>
    <col min="28" max="32" width="9.140625" style="18" customWidth="1"/>
    <col min="33" max="34" width="4.28125" style="18" customWidth="1"/>
    <col min="35" max="36" width="9.140625" style="18" customWidth="1"/>
    <col min="37" max="37" width="5.7109375" style="18" customWidth="1"/>
    <col min="38" max="16384" width="9.140625" style="18" customWidth="1"/>
  </cols>
  <sheetData>
    <row r="1" spans="1:37" ht="28.5" thickBot="1">
      <c r="A1" s="445" t="s">
        <v>201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7"/>
      <c r="S1" s="448" t="s">
        <v>206</v>
      </c>
      <c r="T1" s="449"/>
      <c r="U1" s="449"/>
      <c r="V1" s="450"/>
      <c r="W1" s="419">
        <v>2</v>
      </c>
      <c r="X1" s="101"/>
      <c r="Y1" s="30"/>
      <c r="Z1" s="30"/>
      <c r="AA1" s="101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0"/>
      <c r="W2" s="30"/>
      <c r="X2" s="101"/>
      <c r="Y2" s="30"/>
      <c r="Z2" s="30"/>
      <c r="AA2" s="101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ht="13.5" thickBot="1">
      <c r="A3" s="30"/>
      <c r="B3" s="30"/>
      <c r="C3" s="30"/>
      <c r="D3" s="30"/>
      <c r="E3" s="30"/>
      <c r="F3" s="31"/>
      <c r="G3" s="31">
        <v>1</v>
      </c>
      <c r="H3" s="31"/>
      <c r="I3" s="31"/>
      <c r="J3" s="31">
        <v>2</v>
      </c>
      <c r="K3" s="31"/>
      <c r="L3" s="31"/>
      <c r="M3" s="31">
        <v>3</v>
      </c>
      <c r="N3" s="31"/>
      <c r="O3" s="30"/>
      <c r="P3" s="30"/>
      <c r="Q3" s="30"/>
      <c r="R3" s="30"/>
      <c r="S3" s="30"/>
      <c r="T3" s="30"/>
      <c r="U3" s="30"/>
      <c r="V3" s="30"/>
      <c r="W3" s="30"/>
      <c r="X3" s="101"/>
      <c r="Y3" s="30"/>
      <c r="Z3" s="30"/>
      <c r="AA3" s="101"/>
      <c r="AB3" s="420"/>
      <c r="AC3" s="420"/>
      <c r="AD3" s="420"/>
      <c r="AE3" s="420"/>
      <c r="AF3" s="420"/>
      <c r="AG3" s="420"/>
      <c r="AH3" s="420"/>
      <c r="AI3" s="30"/>
      <c r="AJ3" s="30"/>
      <c r="AK3" s="30"/>
    </row>
    <row r="4" spans="1:37" ht="57.75" customHeight="1" thickBot="1">
      <c r="A4" s="456" t="str">
        <f>A1</f>
        <v>BTM NMŽ - Lomnice nad Luž. - 28.9.2021 - Chlapci</v>
      </c>
      <c r="B4" s="457"/>
      <c r="C4" s="457"/>
      <c r="D4" s="457"/>
      <c r="E4" s="502"/>
      <c r="F4" s="503" t="str">
        <f>B5</f>
        <v>Ertl Tomáš</v>
      </c>
      <c r="G4" s="460"/>
      <c r="H4" s="460"/>
      <c r="I4" s="460" t="str">
        <f>B6</f>
        <v>Řezáčová Kristýna</v>
      </c>
      <c r="J4" s="460"/>
      <c r="K4" s="460"/>
      <c r="L4" s="460" t="str">
        <f>B7</f>
        <v>Petik Adam</v>
      </c>
      <c r="M4" s="460"/>
      <c r="N4" s="504"/>
      <c r="O4" s="505" t="s">
        <v>26</v>
      </c>
      <c r="P4" s="453"/>
      <c r="Q4" s="454"/>
      <c r="R4" s="453" t="s">
        <v>1</v>
      </c>
      <c r="S4" s="462"/>
      <c r="T4" s="451" t="s">
        <v>23</v>
      </c>
      <c r="U4" s="452"/>
      <c r="V4" s="453" t="s">
        <v>0</v>
      </c>
      <c r="W4" s="454"/>
      <c r="X4" s="101"/>
      <c r="Y4" s="455" t="s">
        <v>1</v>
      </c>
      <c r="Z4" s="455"/>
      <c r="AA4" s="101"/>
      <c r="AB4" s="420"/>
      <c r="AC4" s="420"/>
      <c r="AD4" s="421"/>
      <c r="AE4" s="422"/>
      <c r="AF4" s="420"/>
      <c r="AG4" s="420"/>
      <c r="AH4" s="420"/>
      <c r="AI4" s="30"/>
      <c r="AJ4" s="30"/>
      <c r="AK4" s="30"/>
    </row>
    <row r="5" spans="1:37" ht="49.5" customHeight="1">
      <c r="A5" s="32">
        <v>1</v>
      </c>
      <c r="B5" s="463" t="str">
        <f>B17</f>
        <v>Ertl Tomáš</v>
      </c>
      <c r="C5" s="463"/>
      <c r="D5" s="463"/>
      <c r="E5" s="506"/>
      <c r="F5" s="467" t="str">
        <f>K17</f>
        <v>BTM Lomnice</v>
      </c>
      <c r="G5" s="507"/>
      <c r="H5" s="507"/>
      <c r="I5" s="21">
        <v>3</v>
      </c>
      <c r="J5" s="39" t="s">
        <v>24</v>
      </c>
      <c r="K5" s="22">
        <v>0</v>
      </c>
      <c r="L5" s="378">
        <f>IF(AND($H$7&gt;=1,$H$7&lt;=3),$H$7,IF(AND($H$7=""),"",IF($H$7=0,"0")))</f>
        <v>1</v>
      </c>
      <c r="M5" s="39" t="s">
        <v>24</v>
      </c>
      <c r="N5" s="379">
        <f>IF(AND($F$7&gt;=1,$F$7&lt;=3),$F$7,IF(AND($F$7=""),"",IF($F$7=0,"0")))</f>
        <v>3</v>
      </c>
      <c r="O5" s="41">
        <f>I5+L5</f>
        <v>4</v>
      </c>
      <c r="P5" s="39" t="s">
        <v>24</v>
      </c>
      <c r="Q5" s="40">
        <f>K5+N5</f>
        <v>3</v>
      </c>
      <c r="R5" s="468">
        <f>Y5+Z5</f>
        <v>3</v>
      </c>
      <c r="S5" s="468"/>
      <c r="T5" s="469"/>
      <c r="U5" s="470"/>
      <c r="V5" s="471">
        <v>2</v>
      </c>
      <c r="W5" s="472"/>
      <c r="X5" s="101"/>
      <c r="Y5" s="380">
        <f>IF(AND($I$5&gt;=1,$I$5&lt;=2),1,IF(AND($I$5=3),2,IF(AND($I$5=""),"",IF($I$5=0,"1"))))</f>
        <v>2</v>
      </c>
      <c r="Z5" s="380">
        <f>IF(AND($H$7&gt;=1,$H$7&lt;=2),1,IF(AND($H$7=3),2,IF(AND($H$7=""),"",IF($H$7=0,"1"))))</f>
        <v>1</v>
      </c>
      <c r="AA5" s="101"/>
      <c r="AB5" s="423"/>
      <c r="AC5" s="420"/>
      <c r="AD5" s="421"/>
      <c r="AE5" s="422"/>
      <c r="AF5" s="420"/>
      <c r="AG5" s="420"/>
      <c r="AH5" s="420"/>
      <c r="AI5" s="30"/>
      <c r="AJ5" s="30"/>
      <c r="AK5" s="30"/>
    </row>
    <row r="6" spans="1:37" ht="49.5" customHeight="1">
      <c r="A6" s="33">
        <v>2</v>
      </c>
      <c r="B6" s="463" t="str">
        <f>B18</f>
        <v>Řezáčová Kristýna</v>
      </c>
      <c r="C6" s="463"/>
      <c r="D6" s="463"/>
      <c r="E6" s="506"/>
      <c r="F6" s="374" t="str">
        <f>IF(AND($K$5&gt;=1,$K$5&lt;=3),$K$5,IF(AND($K$5=""),"",IF($K$5=0,"0")))</f>
        <v>0</v>
      </c>
      <c r="G6" s="38" t="s">
        <v>24</v>
      </c>
      <c r="H6" s="375">
        <f>IF(AND($I$5&gt;=1,$I$5&lt;=3),$I$5,IF(AND($I$5=""),"",IF($I$5=0,"0")))</f>
        <v>3</v>
      </c>
      <c r="I6" s="508" t="str">
        <f>K17</f>
        <v>BTM Lomnice</v>
      </c>
      <c r="J6" s="508"/>
      <c r="K6" s="508"/>
      <c r="L6" s="23">
        <v>0</v>
      </c>
      <c r="M6" s="38" t="s">
        <v>24</v>
      </c>
      <c r="N6" s="104">
        <v>3</v>
      </c>
      <c r="O6" s="41">
        <f>F6+L6</f>
        <v>0</v>
      </c>
      <c r="P6" s="38" t="s">
        <v>24</v>
      </c>
      <c r="Q6" s="42">
        <f>H6+N6</f>
        <v>6</v>
      </c>
      <c r="R6" s="468">
        <f>Z6+Y6</f>
        <v>2</v>
      </c>
      <c r="S6" s="468"/>
      <c r="T6" s="476"/>
      <c r="U6" s="477"/>
      <c r="V6" s="478">
        <v>3</v>
      </c>
      <c r="W6" s="479"/>
      <c r="X6" s="101"/>
      <c r="Y6" s="380" t="str">
        <f>IF(AND($K$5&gt;=1,$K$5&lt;=2),1,IF(AND($K$5=3),2,IF(AND($K$5=""),"",IF($K$5=0,"1"))))</f>
        <v>1</v>
      </c>
      <c r="Z6" s="380" t="str">
        <f>IF(AND($L$6&gt;=1,$L$6&lt;=2),1,IF(AND($L$6=3),2,IF(AND($L$6=""),"",IF($L$6=0,"1"))))</f>
        <v>1</v>
      </c>
      <c r="AA6" s="101"/>
      <c r="AB6" s="387"/>
      <c r="AC6" s="420"/>
      <c r="AD6" s="420"/>
      <c r="AE6" s="420"/>
      <c r="AF6" s="420"/>
      <c r="AG6" s="30"/>
      <c r="AH6" s="420"/>
      <c r="AI6" s="30"/>
      <c r="AJ6" s="30"/>
      <c r="AK6" s="30"/>
    </row>
    <row r="7" spans="1:37" ht="49.5" customHeight="1" thickBot="1">
      <c r="A7" s="34">
        <v>3</v>
      </c>
      <c r="B7" s="480" t="str">
        <f>B19</f>
        <v>Petik Adam</v>
      </c>
      <c r="C7" s="480"/>
      <c r="D7" s="480"/>
      <c r="E7" s="509"/>
      <c r="F7" s="106">
        <v>3</v>
      </c>
      <c r="G7" s="35" t="s">
        <v>24</v>
      </c>
      <c r="H7" s="50">
        <v>1</v>
      </c>
      <c r="I7" s="376">
        <f>IF(AND($N$6&gt;=1,$N$6&lt;=3),$N$6,IF(AND($N$6=""),"",IF($N$6=0,"0")))</f>
        <v>3</v>
      </c>
      <c r="J7" s="35" t="s">
        <v>24</v>
      </c>
      <c r="K7" s="377" t="str">
        <f>IF(AND($L$6&gt;=1,$L$6&lt;=3),$L$6,IF(AND($L$6=""),"",IF($L$6=0,"0")))</f>
        <v>0</v>
      </c>
      <c r="L7" s="510" t="str">
        <f>K17</f>
        <v>BTM Lomnice</v>
      </c>
      <c r="M7" s="510"/>
      <c r="N7" s="482"/>
      <c r="O7" s="95">
        <f>F7+I7</f>
        <v>6</v>
      </c>
      <c r="P7" s="35" t="s">
        <v>24</v>
      </c>
      <c r="Q7" s="96">
        <f>H7+K7</f>
        <v>1</v>
      </c>
      <c r="R7" s="485">
        <f>Y7+Z7</f>
        <v>4</v>
      </c>
      <c r="S7" s="485"/>
      <c r="T7" s="511"/>
      <c r="U7" s="512"/>
      <c r="V7" s="513">
        <v>1</v>
      </c>
      <c r="W7" s="514"/>
      <c r="X7" s="101"/>
      <c r="Y7" s="380">
        <f>IF(AND($F$7&gt;=1,$F$7&lt;=2),1,IF(AND($F$7=3),2,IF(AND($F$7=""),"",IF($F$7=0,"1"))))</f>
        <v>2</v>
      </c>
      <c r="Z7" s="380">
        <f>IF(AND($N$6&gt;=1,$N$6&lt;=2),1,IF(AND($N$6=3),2,IF(AND($N$6=""),"",IF($N$6=0,"1"))))</f>
        <v>2</v>
      </c>
      <c r="AA7" s="101"/>
      <c r="AB7" s="420"/>
      <c r="AC7" s="420"/>
      <c r="AD7" s="420"/>
      <c r="AE7" s="424"/>
      <c r="AF7" s="425"/>
      <c r="AG7" s="420"/>
      <c r="AH7" s="420"/>
      <c r="AI7" s="30"/>
      <c r="AJ7" s="30"/>
      <c r="AK7" s="30"/>
    </row>
    <row r="8" spans="1:37" ht="26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01"/>
      <c r="Y8" s="30"/>
      <c r="Z8" s="30"/>
      <c r="AA8" s="101"/>
      <c r="AB8" s="420"/>
      <c r="AC8" s="420"/>
      <c r="AD8" s="420"/>
      <c r="AE8" s="420"/>
      <c r="AF8" s="420"/>
      <c r="AG8" s="420"/>
      <c r="AH8" s="420"/>
      <c r="AI8" s="30"/>
      <c r="AJ8" s="30"/>
      <c r="AK8" s="30"/>
    </row>
    <row r="9" spans="1:37" ht="19.5" customHeight="1">
      <c r="A9" s="44" t="s">
        <v>47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01"/>
      <c r="Y9" s="30"/>
      <c r="Z9" s="30"/>
      <c r="AA9" s="101"/>
      <c r="AB9" s="420"/>
      <c r="AC9" s="420"/>
      <c r="AD9" s="420"/>
      <c r="AE9" s="420"/>
      <c r="AF9" s="420"/>
      <c r="AG9" s="420"/>
      <c r="AH9" s="420"/>
      <c r="AI9" s="30"/>
      <c r="AJ9" s="30"/>
      <c r="AK9" s="30"/>
    </row>
    <row r="10" spans="1:37" ht="19.5" customHeight="1">
      <c r="A10" s="4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101"/>
      <c r="Y10" s="30"/>
      <c r="Z10" s="30"/>
      <c r="AA10" s="101"/>
      <c r="AB10" s="420"/>
      <c r="AC10" s="420"/>
      <c r="AD10" s="426"/>
      <c r="AE10" s="423"/>
      <c r="AF10" s="420"/>
      <c r="AG10" s="420"/>
      <c r="AH10" s="420"/>
      <c r="AI10" s="30"/>
      <c r="AJ10" s="30"/>
      <c r="AK10" s="30"/>
    </row>
    <row r="11" spans="1:37" ht="19.5" customHeight="1">
      <c r="A11" s="490" t="s">
        <v>20</v>
      </c>
      <c r="B11" s="490"/>
      <c r="C11" s="45" t="s">
        <v>15</v>
      </c>
      <c r="D11" s="491" t="str">
        <f>B18</f>
        <v>Řezáčová Kristýna</v>
      </c>
      <c r="E11" s="491"/>
      <c r="F11" s="491"/>
      <c r="G11" s="491" t="str">
        <f>B19</f>
        <v>Petik Adam</v>
      </c>
      <c r="H11" s="491"/>
      <c r="I11" s="491"/>
      <c r="J11" s="30"/>
      <c r="K11" s="30"/>
      <c r="L11" s="30"/>
      <c r="M11" s="30"/>
      <c r="N11" s="30"/>
      <c r="O11" s="30"/>
      <c r="P11" s="30"/>
      <c r="Q11" s="51"/>
      <c r="R11" s="54"/>
      <c r="S11" s="54"/>
      <c r="T11" s="54"/>
      <c r="U11" s="54"/>
      <c r="V11" s="54"/>
      <c r="W11" s="54"/>
      <c r="X11" s="101"/>
      <c r="Y11" s="30"/>
      <c r="Z11" s="30"/>
      <c r="AA11" s="101"/>
      <c r="AB11" s="420"/>
      <c r="AC11" s="420"/>
      <c r="AD11" s="426"/>
      <c r="AE11" s="423"/>
      <c r="AF11" s="420"/>
      <c r="AG11" s="420"/>
      <c r="AH11" s="420"/>
      <c r="AI11" s="30"/>
      <c r="AJ11" s="30"/>
      <c r="AK11" s="30"/>
    </row>
    <row r="12" spans="1:37" ht="19.5" customHeight="1">
      <c r="A12" s="43"/>
      <c r="B12" s="43"/>
      <c r="C12" s="51"/>
      <c r="D12" s="52"/>
      <c r="E12" s="52"/>
      <c r="F12" s="52"/>
      <c r="G12" s="52"/>
      <c r="H12" s="52"/>
      <c r="I12" s="52"/>
      <c r="J12" s="30"/>
      <c r="K12" s="30"/>
      <c r="L12" s="30"/>
      <c r="M12" s="30"/>
      <c r="N12" s="30"/>
      <c r="O12" s="30"/>
      <c r="P12" s="30"/>
      <c r="Q12" s="51"/>
      <c r="R12" s="54"/>
      <c r="S12" s="54"/>
      <c r="T12" s="54"/>
      <c r="U12" s="54"/>
      <c r="V12" s="54"/>
      <c r="W12" s="54"/>
      <c r="X12" s="101"/>
      <c r="Y12" s="30"/>
      <c r="Z12" s="30"/>
      <c r="AA12" s="101"/>
      <c r="AB12" s="420"/>
      <c r="AC12" s="420"/>
      <c r="AD12" s="420"/>
      <c r="AE12" s="420"/>
      <c r="AF12" s="420"/>
      <c r="AG12" s="420"/>
      <c r="AH12" s="420"/>
      <c r="AI12" s="30"/>
      <c r="AJ12" s="30"/>
      <c r="AK12" s="30"/>
    </row>
    <row r="13" spans="1:37" ht="19.5" customHeight="1">
      <c r="A13" s="490" t="s">
        <v>21</v>
      </c>
      <c r="B13" s="490"/>
      <c r="C13" s="45" t="s">
        <v>17</v>
      </c>
      <c r="D13" s="491" t="str">
        <f>B17</f>
        <v>Ertl Tomáš</v>
      </c>
      <c r="E13" s="491"/>
      <c r="F13" s="491"/>
      <c r="G13" s="491" t="str">
        <f>B18</f>
        <v>Řezáčová Kristýna</v>
      </c>
      <c r="H13" s="491"/>
      <c r="I13" s="49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101"/>
      <c r="Y13" s="30"/>
      <c r="Z13" s="30"/>
      <c r="AA13" s="101"/>
      <c r="AB13" s="420"/>
      <c r="AC13" s="420"/>
      <c r="AD13" s="427"/>
      <c r="AE13" s="423"/>
      <c r="AF13" s="420"/>
      <c r="AG13" s="420"/>
      <c r="AH13" s="420"/>
      <c r="AI13" s="30"/>
      <c r="AJ13" s="30"/>
      <c r="AK13" s="30"/>
    </row>
    <row r="14" spans="1:37" ht="19.5" customHeight="1">
      <c r="A14" s="43"/>
      <c r="B14" s="4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101"/>
      <c r="Y14" s="30"/>
      <c r="Z14" s="30"/>
      <c r="AA14" s="101"/>
      <c r="AB14" s="420"/>
      <c r="AC14" s="420"/>
      <c r="AD14" s="428"/>
      <c r="AE14" s="420"/>
      <c r="AF14" s="420"/>
      <c r="AG14" s="420"/>
      <c r="AH14" s="420"/>
      <c r="AI14" s="30"/>
      <c r="AJ14" s="30"/>
      <c r="AK14" s="30"/>
    </row>
    <row r="15" spans="1:37" ht="19.5" customHeight="1">
      <c r="A15" s="490" t="s">
        <v>22</v>
      </c>
      <c r="B15" s="490"/>
      <c r="C15" s="45" t="s">
        <v>19</v>
      </c>
      <c r="D15" s="491" t="str">
        <f>B19</f>
        <v>Petik Adam</v>
      </c>
      <c r="E15" s="491"/>
      <c r="F15" s="491"/>
      <c r="G15" s="491" t="str">
        <f>B17</f>
        <v>Ertl Tomáš</v>
      </c>
      <c r="H15" s="491"/>
      <c r="I15" s="49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101"/>
      <c r="Y15" s="30"/>
      <c r="Z15" s="30"/>
      <c r="AA15" s="101"/>
      <c r="AB15" s="420"/>
      <c r="AC15" s="420"/>
      <c r="AD15" s="427"/>
      <c r="AE15" s="423"/>
      <c r="AF15" s="420"/>
      <c r="AG15" s="420"/>
      <c r="AH15" s="420"/>
      <c r="AI15" s="30"/>
      <c r="AJ15" s="30"/>
      <c r="AK15" s="30"/>
    </row>
    <row r="16" spans="1:37" ht="19.5" customHeight="1">
      <c r="A16" s="101"/>
      <c r="B16" s="101"/>
      <c r="C16" s="102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420"/>
      <c r="AC16" s="420"/>
      <c r="AD16" s="420"/>
      <c r="AE16" s="420"/>
      <c r="AF16" s="420"/>
      <c r="AG16" s="420"/>
      <c r="AH16" s="420"/>
      <c r="AI16" s="30"/>
      <c r="AJ16" s="30"/>
      <c r="AK16" s="30"/>
    </row>
    <row r="17" spans="1:37" s="27" customFormat="1" ht="30" customHeight="1">
      <c r="A17" s="46">
        <v>1</v>
      </c>
      <c r="B17" s="26" t="s">
        <v>38</v>
      </c>
      <c r="C17" s="46"/>
      <c r="D17" s="47"/>
      <c r="E17" s="47"/>
      <c r="F17" s="47"/>
      <c r="G17" s="47"/>
      <c r="H17" s="47"/>
      <c r="I17" s="47"/>
      <c r="J17" s="47"/>
      <c r="K17" s="26" t="s">
        <v>27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28"/>
      <c r="AB17" s="429"/>
      <c r="AC17" s="429"/>
      <c r="AD17" s="387"/>
      <c r="AE17" s="429"/>
      <c r="AF17" s="429"/>
      <c r="AG17" s="429"/>
      <c r="AH17" s="429"/>
      <c r="AI17" s="47"/>
      <c r="AJ17" s="47"/>
      <c r="AK17" s="47"/>
    </row>
    <row r="18" spans="1:37" s="27" customFormat="1" ht="30" customHeight="1">
      <c r="A18" s="46">
        <v>2</v>
      </c>
      <c r="B18" s="26" t="s">
        <v>259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28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s="27" customFormat="1" ht="30" customHeight="1">
      <c r="A19" s="46">
        <v>3</v>
      </c>
      <c r="B19" s="26" t="s">
        <v>275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28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ht="30" customHeight="1" thickBot="1">
      <c r="A20" s="20"/>
      <c r="B20" s="20"/>
      <c r="C20" s="2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</row>
    <row r="21" spans="1:37" ht="18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05"/>
      <c r="AB21" s="492" t="s">
        <v>2</v>
      </c>
      <c r="AC21" s="493"/>
      <c r="AD21" s="493"/>
      <c r="AE21" s="493"/>
      <c r="AF21" s="99" t="s">
        <v>15</v>
      </c>
      <c r="AG21" s="97" t="s">
        <v>48</v>
      </c>
      <c r="AH21" s="98">
        <f>$W$1</f>
        <v>2</v>
      </c>
      <c r="AI21" s="56" t="s">
        <v>3</v>
      </c>
      <c r="AJ21" s="57"/>
      <c r="AK21" s="105"/>
    </row>
    <row r="22" spans="1:37" ht="24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105"/>
      <c r="AB22" s="58" t="s">
        <v>4</v>
      </c>
      <c r="AC22" s="494" t="str">
        <f>B18</f>
        <v>Řezáčová Kristýna</v>
      </c>
      <c r="AD22" s="495"/>
      <c r="AE22" s="496"/>
      <c r="AF22" s="60" t="s">
        <v>4</v>
      </c>
      <c r="AG22" s="494" t="str">
        <f>B19</f>
        <v>Petik Adam</v>
      </c>
      <c r="AH22" s="495"/>
      <c r="AI22" s="495"/>
      <c r="AJ22" s="497"/>
      <c r="AK22" s="105"/>
    </row>
    <row r="23" spans="1:37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05"/>
      <c r="AB23" s="61" t="s">
        <v>5</v>
      </c>
      <c r="AC23" s="62" t="s">
        <v>6</v>
      </c>
      <c r="AD23" s="62" t="s">
        <v>7</v>
      </c>
      <c r="AE23" s="62" t="s">
        <v>8</v>
      </c>
      <c r="AF23" s="62" t="s">
        <v>9</v>
      </c>
      <c r="AG23" s="498" t="s">
        <v>10</v>
      </c>
      <c r="AH23" s="499"/>
      <c r="AI23" s="60" t="s">
        <v>11</v>
      </c>
      <c r="AJ23" s="63"/>
      <c r="AK23" s="105"/>
    </row>
    <row r="24" spans="1:37" ht="24.75" customHeight="1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05"/>
      <c r="AB24" s="64" t="s">
        <v>12</v>
      </c>
      <c r="AC24" s="500"/>
      <c r="AD24" s="500"/>
      <c r="AE24" s="500"/>
      <c r="AF24" s="409" t="s">
        <v>13</v>
      </c>
      <c r="AG24" s="500"/>
      <c r="AH24" s="500"/>
      <c r="AI24" s="500"/>
      <c r="AJ24" s="501"/>
      <c r="AK24" s="105"/>
    </row>
    <row r="25" spans="1:37" ht="18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05"/>
      <c r="AB25" s="492" t="s">
        <v>2</v>
      </c>
      <c r="AC25" s="493"/>
      <c r="AD25" s="493"/>
      <c r="AE25" s="493"/>
      <c r="AF25" s="99" t="s">
        <v>17</v>
      </c>
      <c r="AG25" s="97" t="s">
        <v>48</v>
      </c>
      <c r="AH25" s="98">
        <f>$W$1</f>
        <v>2</v>
      </c>
      <c r="AI25" s="56" t="s">
        <v>3</v>
      </c>
      <c r="AJ25" s="57"/>
      <c r="AK25" s="105"/>
    </row>
    <row r="26" spans="1:37" ht="24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05"/>
      <c r="AB26" s="58" t="s">
        <v>4</v>
      </c>
      <c r="AC26" s="494" t="str">
        <f>B17</f>
        <v>Ertl Tomáš</v>
      </c>
      <c r="AD26" s="495"/>
      <c r="AE26" s="496"/>
      <c r="AF26" s="60" t="s">
        <v>4</v>
      </c>
      <c r="AG26" s="494" t="str">
        <f>B18</f>
        <v>Řezáčová Kristýna</v>
      </c>
      <c r="AH26" s="495"/>
      <c r="AI26" s="495"/>
      <c r="AJ26" s="497"/>
      <c r="AK26" s="105"/>
    </row>
    <row r="27" spans="1:37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105"/>
      <c r="AB27" s="61" t="s">
        <v>5</v>
      </c>
      <c r="AC27" s="62" t="s">
        <v>6</v>
      </c>
      <c r="AD27" s="62" t="s">
        <v>7</v>
      </c>
      <c r="AE27" s="62" t="s">
        <v>8</v>
      </c>
      <c r="AF27" s="62" t="s">
        <v>9</v>
      </c>
      <c r="AG27" s="498" t="s">
        <v>10</v>
      </c>
      <c r="AH27" s="499"/>
      <c r="AI27" s="60" t="s">
        <v>11</v>
      </c>
      <c r="AJ27" s="63"/>
      <c r="AK27" s="105"/>
    </row>
    <row r="28" spans="1:37" ht="24.75" customHeight="1" thickBo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105"/>
      <c r="AB28" s="64" t="s">
        <v>12</v>
      </c>
      <c r="AC28" s="500"/>
      <c r="AD28" s="500"/>
      <c r="AE28" s="500"/>
      <c r="AF28" s="409" t="s">
        <v>13</v>
      </c>
      <c r="AG28" s="500"/>
      <c r="AH28" s="500"/>
      <c r="AI28" s="500"/>
      <c r="AJ28" s="501"/>
      <c r="AK28" s="105"/>
    </row>
    <row r="29" spans="1:37" ht="18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105"/>
      <c r="AB29" s="492" t="s">
        <v>2</v>
      </c>
      <c r="AC29" s="493"/>
      <c r="AD29" s="493"/>
      <c r="AE29" s="493"/>
      <c r="AF29" s="99" t="s">
        <v>19</v>
      </c>
      <c r="AG29" s="97" t="s">
        <v>48</v>
      </c>
      <c r="AH29" s="98">
        <f>$W$1</f>
        <v>2</v>
      </c>
      <c r="AI29" s="56" t="s">
        <v>3</v>
      </c>
      <c r="AJ29" s="57"/>
      <c r="AK29" s="105"/>
    </row>
    <row r="30" spans="1:37" ht="24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105"/>
      <c r="AB30" s="58" t="s">
        <v>4</v>
      </c>
      <c r="AC30" s="494" t="str">
        <f>B19</f>
        <v>Petik Adam</v>
      </c>
      <c r="AD30" s="495"/>
      <c r="AE30" s="496"/>
      <c r="AF30" s="60" t="s">
        <v>4</v>
      </c>
      <c r="AG30" s="494" t="str">
        <f>B17</f>
        <v>Ertl Tomáš</v>
      </c>
      <c r="AH30" s="495"/>
      <c r="AI30" s="495"/>
      <c r="AJ30" s="497"/>
      <c r="AK30" s="105"/>
    </row>
    <row r="31" spans="1:37" ht="30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105"/>
      <c r="AB31" s="61" t="s">
        <v>5</v>
      </c>
      <c r="AC31" s="62" t="s">
        <v>6</v>
      </c>
      <c r="AD31" s="62" t="s">
        <v>7</v>
      </c>
      <c r="AE31" s="62" t="s">
        <v>8</v>
      </c>
      <c r="AF31" s="62" t="s">
        <v>9</v>
      </c>
      <c r="AG31" s="498" t="s">
        <v>10</v>
      </c>
      <c r="AH31" s="499"/>
      <c r="AI31" s="60" t="s">
        <v>11</v>
      </c>
      <c r="AJ31" s="63"/>
      <c r="AK31" s="105"/>
    </row>
    <row r="32" spans="1:37" ht="24.75" customHeight="1" thickBo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05"/>
      <c r="AB32" s="64" t="s">
        <v>12</v>
      </c>
      <c r="AC32" s="500"/>
      <c r="AD32" s="500"/>
      <c r="AE32" s="500"/>
      <c r="AF32" s="409" t="s">
        <v>13</v>
      </c>
      <c r="AG32" s="500"/>
      <c r="AH32" s="500"/>
      <c r="AI32" s="500"/>
      <c r="AJ32" s="501"/>
      <c r="AK32" s="105"/>
    </row>
    <row r="33" spans="1:37" ht="30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</sheetData>
  <sheetProtection sheet="1" objects="1" scenarios="1"/>
  <mergeCells count="53">
    <mergeCell ref="AG31:AH31"/>
    <mergeCell ref="AC32:AE32"/>
    <mergeCell ref="AG32:AJ32"/>
    <mergeCell ref="AG27:AH27"/>
    <mergeCell ref="AC28:AE28"/>
    <mergeCell ref="AG28:AJ28"/>
    <mergeCell ref="AB29:AE29"/>
    <mergeCell ref="AC30:AE30"/>
    <mergeCell ref="AG30:AJ30"/>
    <mergeCell ref="AG23:AH23"/>
    <mergeCell ref="AC24:AE24"/>
    <mergeCell ref="AG24:AJ24"/>
    <mergeCell ref="AB25:AE25"/>
    <mergeCell ref="AC26:AE26"/>
    <mergeCell ref="AG26:AJ26"/>
    <mergeCell ref="A15:B15"/>
    <mergeCell ref="D15:F15"/>
    <mergeCell ref="G15:I15"/>
    <mergeCell ref="AB21:AE21"/>
    <mergeCell ref="AC22:AE22"/>
    <mergeCell ref="AG22:AJ22"/>
    <mergeCell ref="A11:B11"/>
    <mergeCell ref="D11:F11"/>
    <mergeCell ref="G11:I11"/>
    <mergeCell ref="A13:B13"/>
    <mergeCell ref="D13:F13"/>
    <mergeCell ref="G13:I13"/>
    <mergeCell ref="B6:E6"/>
    <mergeCell ref="I6:K6"/>
    <mergeCell ref="R6:S6"/>
    <mergeCell ref="T6:U6"/>
    <mergeCell ref="V6:W6"/>
    <mergeCell ref="B7:E7"/>
    <mergeCell ref="L7:N7"/>
    <mergeCell ref="R7:S7"/>
    <mergeCell ref="T7:U7"/>
    <mergeCell ref="V7:W7"/>
    <mergeCell ref="Y4:Z4"/>
    <mergeCell ref="B5:E5"/>
    <mergeCell ref="F5:H5"/>
    <mergeCell ref="R5:S5"/>
    <mergeCell ref="T5:U5"/>
    <mergeCell ref="V5:W5"/>
    <mergeCell ref="S1:V1"/>
    <mergeCell ref="A4:E4"/>
    <mergeCell ref="F4:H4"/>
    <mergeCell ref="I4:K4"/>
    <mergeCell ref="L4:N4"/>
    <mergeCell ref="O4:Q4"/>
    <mergeCell ref="R4:S4"/>
    <mergeCell ref="T4:U4"/>
    <mergeCell ref="V4:W4"/>
    <mergeCell ref="A1:R1"/>
  </mergeCells>
  <printOptions/>
  <pageMargins left="0.3937007874015748" right="0.1968503937007874" top="0.3937007874015748" bottom="0" header="0" footer="0"/>
  <pageSetup blackAndWhite="1"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zoomScalePageLayoutView="0" workbookViewId="0" topLeftCell="A1">
      <selection activeCell="T7" sqref="T7:U7"/>
    </sheetView>
  </sheetViews>
  <sheetFormatPr defaultColWidth="9.140625" defaultRowHeight="12.75"/>
  <cols>
    <col min="1" max="22" width="5.7109375" style="18" customWidth="1"/>
    <col min="23" max="23" width="6.7109375" style="18" customWidth="1"/>
    <col min="24" max="24" width="5.7109375" style="18" customWidth="1"/>
    <col min="25" max="26" width="3.7109375" style="18" customWidth="1"/>
    <col min="27" max="27" width="5.7109375" style="18" customWidth="1"/>
    <col min="28" max="32" width="9.140625" style="18" customWidth="1"/>
    <col min="33" max="34" width="4.28125" style="18" customWidth="1"/>
    <col min="35" max="36" width="9.140625" style="18" customWidth="1"/>
    <col min="37" max="37" width="5.7109375" style="18" customWidth="1"/>
    <col min="38" max="16384" width="9.140625" style="18" customWidth="1"/>
  </cols>
  <sheetData>
    <row r="1" spans="1:37" ht="28.5" thickBot="1">
      <c r="A1" s="445" t="s">
        <v>201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7"/>
      <c r="S1" s="448" t="s">
        <v>206</v>
      </c>
      <c r="T1" s="449"/>
      <c r="U1" s="449"/>
      <c r="V1" s="450"/>
      <c r="W1" s="419">
        <v>3</v>
      </c>
      <c r="X1" s="101"/>
      <c r="Y1" s="30"/>
      <c r="Z1" s="30"/>
      <c r="AA1" s="101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0"/>
      <c r="W2" s="30"/>
      <c r="X2" s="101"/>
      <c r="Y2" s="30"/>
      <c r="Z2" s="30"/>
      <c r="AA2" s="101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ht="13.5" thickBot="1">
      <c r="A3" s="30"/>
      <c r="B3" s="30"/>
      <c r="C3" s="30"/>
      <c r="D3" s="30"/>
      <c r="E3" s="30"/>
      <c r="F3" s="31"/>
      <c r="G3" s="31">
        <v>1</v>
      </c>
      <c r="H3" s="31"/>
      <c r="I3" s="31"/>
      <c r="J3" s="31">
        <v>2</v>
      </c>
      <c r="K3" s="31"/>
      <c r="L3" s="31"/>
      <c r="M3" s="31">
        <v>3</v>
      </c>
      <c r="N3" s="31"/>
      <c r="O3" s="30"/>
      <c r="P3" s="30"/>
      <c r="Q3" s="30"/>
      <c r="R3" s="30"/>
      <c r="S3" s="30"/>
      <c r="T3" s="30"/>
      <c r="U3" s="30"/>
      <c r="V3" s="30"/>
      <c r="W3" s="30"/>
      <c r="X3" s="101"/>
      <c r="Y3" s="30"/>
      <c r="Z3" s="30"/>
      <c r="AA3" s="101"/>
      <c r="AB3" s="420"/>
      <c r="AC3" s="420"/>
      <c r="AD3" s="420"/>
      <c r="AE3" s="420"/>
      <c r="AF3" s="420"/>
      <c r="AG3" s="420"/>
      <c r="AH3" s="420"/>
      <c r="AI3" s="30"/>
      <c r="AJ3" s="30"/>
      <c r="AK3" s="30"/>
    </row>
    <row r="4" spans="1:37" ht="57.75" customHeight="1" thickBot="1">
      <c r="A4" s="456" t="str">
        <f>A1</f>
        <v>BTM NMŽ - Lomnice nad Luž. - 28.9.2021 - Chlapci</v>
      </c>
      <c r="B4" s="457"/>
      <c r="C4" s="457"/>
      <c r="D4" s="457"/>
      <c r="E4" s="502"/>
      <c r="F4" s="503" t="str">
        <f>B5</f>
        <v>Matúš Kryštof</v>
      </c>
      <c r="G4" s="460"/>
      <c r="H4" s="460"/>
      <c r="I4" s="460" t="str">
        <f>B6</f>
        <v>Jedlinski Richard</v>
      </c>
      <c r="J4" s="460"/>
      <c r="K4" s="460"/>
      <c r="L4" s="460" t="str">
        <f>B7</f>
        <v>Petrásek Tomáš</v>
      </c>
      <c r="M4" s="460"/>
      <c r="N4" s="504"/>
      <c r="O4" s="505" t="s">
        <v>26</v>
      </c>
      <c r="P4" s="453"/>
      <c r="Q4" s="454"/>
      <c r="R4" s="453" t="s">
        <v>1</v>
      </c>
      <c r="S4" s="462"/>
      <c r="T4" s="451" t="s">
        <v>23</v>
      </c>
      <c r="U4" s="452"/>
      <c r="V4" s="453" t="s">
        <v>0</v>
      </c>
      <c r="W4" s="454"/>
      <c r="X4" s="101"/>
      <c r="Y4" s="455" t="s">
        <v>1</v>
      </c>
      <c r="Z4" s="455"/>
      <c r="AA4" s="101"/>
      <c r="AB4" s="420"/>
      <c r="AC4" s="420"/>
      <c r="AD4" s="421"/>
      <c r="AE4" s="422"/>
      <c r="AF4" s="420"/>
      <c r="AG4" s="420"/>
      <c r="AH4" s="420"/>
      <c r="AI4" s="30"/>
      <c r="AJ4" s="30"/>
      <c r="AK4" s="30"/>
    </row>
    <row r="5" spans="1:37" ht="49.5" customHeight="1">
      <c r="A5" s="32">
        <v>1</v>
      </c>
      <c r="B5" s="463" t="str">
        <f>B17</f>
        <v>Matúš Kryštof</v>
      </c>
      <c r="C5" s="463"/>
      <c r="D5" s="463"/>
      <c r="E5" s="506"/>
      <c r="F5" s="467" t="str">
        <f>K17</f>
        <v>BTM Lomnice</v>
      </c>
      <c r="G5" s="507"/>
      <c r="H5" s="507"/>
      <c r="I5" s="21">
        <v>3</v>
      </c>
      <c r="J5" s="39" t="s">
        <v>24</v>
      </c>
      <c r="K5" s="22">
        <v>0</v>
      </c>
      <c r="L5" s="378">
        <f>IF(AND($H$7&gt;=1,$H$7&lt;=3),$H$7,IF(AND($H$7=""),"",IF($H$7=0,"0")))</f>
        <v>3</v>
      </c>
      <c r="M5" s="39" t="s">
        <v>24</v>
      </c>
      <c r="N5" s="379" t="str">
        <f>IF(AND($F$7&gt;=1,$F$7&lt;=3),$F$7,IF(AND($F$7=""),"",IF($F$7=0,"0")))</f>
        <v>0</v>
      </c>
      <c r="O5" s="41">
        <f>I5+L5</f>
        <v>6</v>
      </c>
      <c r="P5" s="39" t="s">
        <v>24</v>
      </c>
      <c r="Q5" s="40">
        <f>K5+N5</f>
        <v>0</v>
      </c>
      <c r="R5" s="468">
        <f>Y5+Z5</f>
        <v>4</v>
      </c>
      <c r="S5" s="468"/>
      <c r="T5" s="469"/>
      <c r="U5" s="470"/>
      <c r="V5" s="471">
        <v>1</v>
      </c>
      <c r="W5" s="472"/>
      <c r="X5" s="101"/>
      <c r="Y5" s="380">
        <f>IF(AND($I$5&gt;=1,$I$5&lt;=2),1,IF(AND($I$5=3),2,IF(AND($I$5=""),"",IF($I$5=0,"1"))))</f>
        <v>2</v>
      </c>
      <c r="Z5" s="380">
        <f>IF(AND($H$7&gt;=1,$H$7&lt;=2),1,IF(AND($H$7=3),2,IF(AND($H$7=""),"",IF($H$7=0,"1"))))</f>
        <v>2</v>
      </c>
      <c r="AA5" s="101"/>
      <c r="AB5" s="423"/>
      <c r="AC5" s="420"/>
      <c r="AD5" s="421"/>
      <c r="AE5" s="422"/>
      <c r="AF5" s="420"/>
      <c r="AG5" s="420"/>
      <c r="AH5" s="420"/>
      <c r="AI5" s="30"/>
      <c r="AJ5" s="30"/>
      <c r="AK5" s="30"/>
    </row>
    <row r="6" spans="1:37" ht="49.5" customHeight="1">
      <c r="A6" s="33">
        <v>2</v>
      </c>
      <c r="B6" s="463" t="str">
        <f>B18</f>
        <v>Jedlinski Richard</v>
      </c>
      <c r="C6" s="463"/>
      <c r="D6" s="463"/>
      <c r="E6" s="506"/>
      <c r="F6" s="374" t="str">
        <f>IF(AND($K$5&gt;=1,$K$5&lt;=3),$K$5,IF(AND($K$5=""),"",IF($K$5=0,"0")))</f>
        <v>0</v>
      </c>
      <c r="G6" s="38" t="s">
        <v>24</v>
      </c>
      <c r="H6" s="375">
        <f>IF(AND($I$5&gt;=1,$I$5&lt;=3),$I$5,IF(AND($I$5=""),"",IF($I$5=0,"0")))</f>
        <v>3</v>
      </c>
      <c r="I6" s="508" t="str">
        <f>K17</f>
        <v>BTM Lomnice</v>
      </c>
      <c r="J6" s="508"/>
      <c r="K6" s="508"/>
      <c r="L6" s="23">
        <v>3</v>
      </c>
      <c r="M6" s="38" t="s">
        <v>24</v>
      </c>
      <c r="N6" s="104">
        <v>1</v>
      </c>
      <c r="O6" s="41">
        <f>F6+L6</f>
        <v>3</v>
      </c>
      <c r="P6" s="38" t="s">
        <v>24</v>
      </c>
      <c r="Q6" s="42">
        <f>H6+N6</f>
        <v>4</v>
      </c>
      <c r="R6" s="468">
        <f>Z6+Y6</f>
        <v>3</v>
      </c>
      <c r="S6" s="468"/>
      <c r="T6" s="476"/>
      <c r="U6" s="477"/>
      <c r="V6" s="478">
        <v>2</v>
      </c>
      <c r="W6" s="479"/>
      <c r="X6" s="101"/>
      <c r="Y6" s="380" t="str">
        <f>IF(AND($K$5&gt;=1,$K$5&lt;=2),1,IF(AND($K$5=3),2,IF(AND($K$5=""),"",IF($K$5=0,"1"))))</f>
        <v>1</v>
      </c>
      <c r="Z6" s="380">
        <f>IF(AND($L$6&gt;=1,$L$6&lt;=2),1,IF(AND($L$6=3),2,IF(AND($L$6=""),"",IF($L$6=0,"1"))))</f>
        <v>2</v>
      </c>
      <c r="AA6" s="101"/>
      <c r="AB6" s="387"/>
      <c r="AC6" s="420"/>
      <c r="AD6" s="420"/>
      <c r="AE6" s="420"/>
      <c r="AF6" s="420"/>
      <c r="AG6" s="30"/>
      <c r="AH6" s="420"/>
      <c r="AI6" s="30"/>
      <c r="AJ6" s="30"/>
      <c r="AK6" s="30"/>
    </row>
    <row r="7" spans="1:37" ht="49.5" customHeight="1" thickBot="1">
      <c r="A7" s="34">
        <v>3</v>
      </c>
      <c r="B7" s="480" t="str">
        <f>B19</f>
        <v>Petrásek Tomáš</v>
      </c>
      <c r="C7" s="480"/>
      <c r="D7" s="480"/>
      <c r="E7" s="509"/>
      <c r="F7" s="106">
        <v>0</v>
      </c>
      <c r="G7" s="35" t="s">
        <v>24</v>
      </c>
      <c r="H7" s="50">
        <v>3</v>
      </c>
      <c r="I7" s="376">
        <f>IF(AND($N$6&gt;=1,$N$6&lt;=3),$N$6,IF(AND($N$6=""),"",IF($N$6=0,"0")))</f>
        <v>1</v>
      </c>
      <c r="J7" s="35" t="s">
        <v>24</v>
      </c>
      <c r="K7" s="377">
        <f>IF(AND($L$6&gt;=1,$L$6&lt;=3),$L$6,IF(AND($L$6=""),"",IF($L$6=0,"0")))</f>
        <v>3</v>
      </c>
      <c r="L7" s="510" t="str">
        <f>K17</f>
        <v>BTM Lomnice</v>
      </c>
      <c r="M7" s="510"/>
      <c r="N7" s="482"/>
      <c r="O7" s="95">
        <f>F7+I7</f>
        <v>1</v>
      </c>
      <c r="P7" s="35" t="s">
        <v>24</v>
      </c>
      <c r="Q7" s="96">
        <f>H7+K7</f>
        <v>6</v>
      </c>
      <c r="R7" s="485">
        <f>Y7+Z7</f>
        <v>2</v>
      </c>
      <c r="S7" s="485"/>
      <c r="T7" s="511"/>
      <c r="U7" s="512"/>
      <c r="V7" s="513">
        <v>3</v>
      </c>
      <c r="W7" s="514"/>
      <c r="X7" s="101"/>
      <c r="Y7" s="380" t="str">
        <f>IF(AND($F$7&gt;=1,$F$7&lt;=2),1,IF(AND($F$7=3),2,IF(AND($F$7=""),"",IF($F$7=0,"1"))))</f>
        <v>1</v>
      </c>
      <c r="Z7" s="380">
        <f>IF(AND($N$6&gt;=1,$N$6&lt;=2),1,IF(AND($N$6=3),2,IF(AND($N$6=""),"",IF($N$6=0,"1"))))</f>
        <v>1</v>
      </c>
      <c r="AA7" s="101"/>
      <c r="AB7" s="420"/>
      <c r="AC7" s="420"/>
      <c r="AD7" s="420"/>
      <c r="AE7" s="424"/>
      <c r="AF7" s="425"/>
      <c r="AG7" s="420"/>
      <c r="AH7" s="420"/>
      <c r="AI7" s="30"/>
      <c r="AJ7" s="30"/>
      <c r="AK7" s="30"/>
    </row>
    <row r="8" spans="1:37" ht="26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01"/>
      <c r="Y8" s="30"/>
      <c r="Z8" s="30"/>
      <c r="AA8" s="101"/>
      <c r="AB8" s="420"/>
      <c r="AC8" s="420"/>
      <c r="AD8" s="420"/>
      <c r="AE8" s="420"/>
      <c r="AF8" s="420"/>
      <c r="AG8" s="420"/>
      <c r="AH8" s="420"/>
      <c r="AI8" s="30"/>
      <c r="AJ8" s="30"/>
      <c r="AK8" s="30"/>
    </row>
    <row r="9" spans="1:37" ht="19.5" customHeight="1">
      <c r="A9" s="44" t="s">
        <v>47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01"/>
      <c r="Y9" s="30"/>
      <c r="Z9" s="30"/>
      <c r="AA9" s="101"/>
      <c r="AB9" s="420"/>
      <c r="AC9" s="420"/>
      <c r="AD9" s="420"/>
      <c r="AE9" s="420"/>
      <c r="AF9" s="420"/>
      <c r="AG9" s="420"/>
      <c r="AH9" s="420"/>
      <c r="AI9" s="30"/>
      <c r="AJ9" s="30"/>
      <c r="AK9" s="30"/>
    </row>
    <row r="10" spans="1:37" ht="19.5" customHeight="1">
      <c r="A10" s="4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101"/>
      <c r="Y10" s="30"/>
      <c r="Z10" s="30"/>
      <c r="AA10" s="101"/>
      <c r="AB10" s="420"/>
      <c r="AC10" s="420"/>
      <c r="AD10" s="426"/>
      <c r="AE10" s="423"/>
      <c r="AF10" s="420"/>
      <c r="AG10" s="420"/>
      <c r="AH10" s="420"/>
      <c r="AI10" s="30"/>
      <c r="AJ10" s="30"/>
      <c r="AK10" s="30"/>
    </row>
    <row r="11" spans="1:37" ht="19.5" customHeight="1">
      <c r="A11" s="490" t="s">
        <v>20</v>
      </c>
      <c r="B11" s="490"/>
      <c r="C11" s="45" t="s">
        <v>15</v>
      </c>
      <c r="D11" s="491" t="str">
        <f>B18</f>
        <v>Jedlinski Richard</v>
      </c>
      <c r="E11" s="491"/>
      <c r="F11" s="491"/>
      <c r="G11" s="491" t="str">
        <f>B19</f>
        <v>Petrásek Tomáš</v>
      </c>
      <c r="H11" s="491"/>
      <c r="I11" s="491"/>
      <c r="J11" s="30"/>
      <c r="K11" s="30"/>
      <c r="L11" s="30"/>
      <c r="M11" s="30"/>
      <c r="N11" s="30"/>
      <c r="O11" s="30"/>
      <c r="P11" s="30"/>
      <c r="Q11" s="51"/>
      <c r="R11" s="54"/>
      <c r="S11" s="54"/>
      <c r="T11" s="54"/>
      <c r="U11" s="54"/>
      <c r="V11" s="54"/>
      <c r="W11" s="54"/>
      <c r="X11" s="101"/>
      <c r="Y11" s="30"/>
      <c r="Z11" s="30"/>
      <c r="AA11" s="101"/>
      <c r="AB11" s="420"/>
      <c r="AC11" s="420"/>
      <c r="AD11" s="426"/>
      <c r="AE11" s="423"/>
      <c r="AF11" s="420"/>
      <c r="AG11" s="420"/>
      <c r="AH11" s="420"/>
      <c r="AI11" s="30"/>
      <c r="AJ11" s="30"/>
      <c r="AK11" s="30"/>
    </row>
    <row r="12" spans="1:37" ht="19.5" customHeight="1">
      <c r="A12" s="43"/>
      <c r="B12" s="43"/>
      <c r="C12" s="51"/>
      <c r="D12" s="52"/>
      <c r="E12" s="52"/>
      <c r="F12" s="52"/>
      <c r="G12" s="52"/>
      <c r="H12" s="52"/>
      <c r="I12" s="52"/>
      <c r="J12" s="30"/>
      <c r="K12" s="30"/>
      <c r="L12" s="30"/>
      <c r="M12" s="30"/>
      <c r="N12" s="30"/>
      <c r="O12" s="30"/>
      <c r="P12" s="30"/>
      <c r="Q12" s="51"/>
      <c r="R12" s="54"/>
      <c r="S12" s="54"/>
      <c r="T12" s="54"/>
      <c r="U12" s="54"/>
      <c r="V12" s="54"/>
      <c r="W12" s="54"/>
      <c r="X12" s="101"/>
      <c r="Y12" s="30"/>
      <c r="Z12" s="30"/>
      <c r="AA12" s="101"/>
      <c r="AB12" s="420"/>
      <c r="AC12" s="420"/>
      <c r="AD12" s="420"/>
      <c r="AE12" s="420"/>
      <c r="AF12" s="420"/>
      <c r="AG12" s="420"/>
      <c r="AH12" s="420"/>
      <c r="AI12" s="30"/>
      <c r="AJ12" s="30"/>
      <c r="AK12" s="30"/>
    </row>
    <row r="13" spans="1:37" ht="19.5" customHeight="1">
      <c r="A13" s="490" t="s">
        <v>21</v>
      </c>
      <c r="B13" s="490"/>
      <c r="C13" s="45" t="s">
        <v>17</v>
      </c>
      <c r="D13" s="491" t="str">
        <f>B17</f>
        <v>Matúš Kryštof</v>
      </c>
      <c r="E13" s="491"/>
      <c r="F13" s="491"/>
      <c r="G13" s="491" t="str">
        <f>B18</f>
        <v>Jedlinski Richard</v>
      </c>
      <c r="H13" s="491"/>
      <c r="I13" s="49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101"/>
      <c r="Y13" s="30"/>
      <c r="Z13" s="30"/>
      <c r="AA13" s="101"/>
      <c r="AB13" s="420"/>
      <c r="AC13" s="420"/>
      <c r="AD13" s="427"/>
      <c r="AE13" s="423"/>
      <c r="AF13" s="420"/>
      <c r="AG13" s="420"/>
      <c r="AH13" s="420"/>
      <c r="AI13" s="30"/>
      <c r="AJ13" s="30"/>
      <c r="AK13" s="30"/>
    </row>
    <row r="14" spans="1:37" ht="19.5" customHeight="1">
      <c r="A14" s="43"/>
      <c r="B14" s="4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101"/>
      <c r="Y14" s="30"/>
      <c r="Z14" s="30"/>
      <c r="AA14" s="101"/>
      <c r="AB14" s="420"/>
      <c r="AC14" s="420"/>
      <c r="AD14" s="428"/>
      <c r="AE14" s="420"/>
      <c r="AF14" s="420"/>
      <c r="AG14" s="420"/>
      <c r="AH14" s="420"/>
      <c r="AI14" s="30"/>
      <c r="AJ14" s="30"/>
      <c r="AK14" s="30"/>
    </row>
    <row r="15" spans="1:37" ht="19.5" customHeight="1">
      <c r="A15" s="490" t="s">
        <v>22</v>
      </c>
      <c r="B15" s="490"/>
      <c r="C15" s="45" t="s">
        <v>19</v>
      </c>
      <c r="D15" s="491" t="str">
        <f>B19</f>
        <v>Petrásek Tomáš</v>
      </c>
      <c r="E15" s="491"/>
      <c r="F15" s="491"/>
      <c r="G15" s="491" t="str">
        <f>B17</f>
        <v>Matúš Kryštof</v>
      </c>
      <c r="H15" s="491"/>
      <c r="I15" s="49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101"/>
      <c r="Y15" s="30"/>
      <c r="Z15" s="30"/>
      <c r="AA15" s="101"/>
      <c r="AB15" s="420"/>
      <c r="AC15" s="420"/>
      <c r="AD15" s="427"/>
      <c r="AE15" s="423"/>
      <c r="AF15" s="420"/>
      <c r="AG15" s="420"/>
      <c r="AH15" s="420"/>
      <c r="AI15" s="30"/>
      <c r="AJ15" s="30"/>
      <c r="AK15" s="30"/>
    </row>
    <row r="16" spans="1:37" ht="19.5" customHeight="1">
      <c r="A16" s="101"/>
      <c r="B16" s="101"/>
      <c r="C16" s="102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420"/>
      <c r="AC16" s="420"/>
      <c r="AD16" s="420"/>
      <c r="AE16" s="420"/>
      <c r="AF16" s="420"/>
      <c r="AG16" s="420"/>
      <c r="AH16" s="420"/>
      <c r="AI16" s="30"/>
      <c r="AJ16" s="30"/>
      <c r="AK16" s="30"/>
    </row>
    <row r="17" spans="1:37" s="27" customFormat="1" ht="30" customHeight="1">
      <c r="A17" s="46">
        <v>1</v>
      </c>
      <c r="B17" s="26" t="s">
        <v>260</v>
      </c>
      <c r="C17" s="46"/>
      <c r="D17" s="47"/>
      <c r="E17" s="47"/>
      <c r="F17" s="47"/>
      <c r="G17" s="47"/>
      <c r="H17" s="47"/>
      <c r="I17" s="47"/>
      <c r="J17" s="47"/>
      <c r="K17" s="26" t="s">
        <v>27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28"/>
      <c r="AB17" s="429"/>
      <c r="AC17" s="429"/>
      <c r="AD17" s="387"/>
      <c r="AE17" s="429"/>
      <c r="AF17" s="429"/>
      <c r="AG17" s="429"/>
      <c r="AH17" s="429"/>
      <c r="AI17" s="47"/>
      <c r="AJ17" s="47"/>
      <c r="AK17" s="47"/>
    </row>
    <row r="18" spans="1:37" s="27" customFormat="1" ht="30" customHeight="1">
      <c r="A18" s="46">
        <v>2</v>
      </c>
      <c r="B18" s="26" t="s">
        <v>263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28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s="27" customFormat="1" ht="30" customHeight="1">
      <c r="A19" s="46">
        <v>3</v>
      </c>
      <c r="B19" s="26" t="s">
        <v>266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28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ht="30" customHeight="1" thickBot="1">
      <c r="A20" s="20"/>
      <c r="B20" s="20"/>
      <c r="C20" s="2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</row>
    <row r="21" spans="1:37" ht="18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05"/>
      <c r="AB21" s="492" t="s">
        <v>2</v>
      </c>
      <c r="AC21" s="493"/>
      <c r="AD21" s="493"/>
      <c r="AE21" s="493"/>
      <c r="AF21" s="99" t="s">
        <v>15</v>
      </c>
      <c r="AG21" s="97" t="s">
        <v>48</v>
      </c>
      <c r="AH21" s="98">
        <f>$W$1</f>
        <v>3</v>
      </c>
      <c r="AI21" s="56" t="s">
        <v>3</v>
      </c>
      <c r="AJ21" s="57"/>
      <c r="AK21" s="105"/>
    </row>
    <row r="22" spans="1:37" ht="24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105"/>
      <c r="AB22" s="58" t="s">
        <v>4</v>
      </c>
      <c r="AC22" s="494" t="str">
        <f>B18</f>
        <v>Jedlinski Richard</v>
      </c>
      <c r="AD22" s="495"/>
      <c r="AE22" s="496"/>
      <c r="AF22" s="60" t="s">
        <v>4</v>
      </c>
      <c r="AG22" s="494" t="str">
        <f>B19</f>
        <v>Petrásek Tomáš</v>
      </c>
      <c r="AH22" s="495"/>
      <c r="AI22" s="495"/>
      <c r="AJ22" s="497"/>
      <c r="AK22" s="105"/>
    </row>
    <row r="23" spans="1:37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05"/>
      <c r="AB23" s="61" t="s">
        <v>5</v>
      </c>
      <c r="AC23" s="62" t="s">
        <v>6</v>
      </c>
      <c r="AD23" s="62" t="s">
        <v>7</v>
      </c>
      <c r="AE23" s="62" t="s">
        <v>8</v>
      </c>
      <c r="AF23" s="62" t="s">
        <v>9</v>
      </c>
      <c r="AG23" s="498" t="s">
        <v>10</v>
      </c>
      <c r="AH23" s="499"/>
      <c r="AI23" s="60" t="s">
        <v>11</v>
      </c>
      <c r="AJ23" s="63"/>
      <c r="AK23" s="105"/>
    </row>
    <row r="24" spans="1:37" ht="24.75" customHeight="1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05"/>
      <c r="AB24" s="64" t="s">
        <v>12</v>
      </c>
      <c r="AC24" s="500"/>
      <c r="AD24" s="500"/>
      <c r="AE24" s="500"/>
      <c r="AF24" s="436" t="s">
        <v>13</v>
      </c>
      <c r="AG24" s="500"/>
      <c r="AH24" s="500"/>
      <c r="AI24" s="500"/>
      <c r="AJ24" s="501"/>
      <c r="AK24" s="105"/>
    </row>
    <row r="25" spans="1:37" ht="18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05"/>
      <c r="AB25" s="492" t="s">
        <v>2</v>
      </c>
      <c r="AC25" s="493"/>
      <c r="AD25" s="493"/>
      <c r="AE25" s="493"/>
      <c r="AF25" s="99" t="s">
        <v>17</v>
      </c>
      <c r="AG25" s="97" t="s">
        <v>48</v>
      </c>
      <c r="AH25" s="98">
        <f>$W$1</f>
        <v>3</v>
      </c>
      <c r="AI25" s="56" t="s">
        <v>3</v>
      </c>
      <c r="AJ25" s="57"/>
      <c r="AK25" s="105"/>
    </row>
    <row r="26" spans="1:37" ht="24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05"/>
      <c r="AB26" s="58" t="s">
        <v>4</v>
      </c>
      <c r="AC26" s="494" t="str">
        <f>B17</f>
        <v>Matúš Kryštof</v>
      </c>
      <c r="AD26" s="495"/>
      <c r="AE26" s="496"/>
      <c r="AF26" s="60" t="s">
        <v>4</v>
      </c>
      <c r="AG26" s="494" t="str">
        <f>B18</f>
        <v>Jedlinski Richard</v>
      </c>
      <c r="AH26" s="495"/>
      <c r="AI26" s="495"/>
      <c r="AJ26" s="497"/>
      <c r="AK26" s="105"/>
    </row>
    <row r="27" spans="1:37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105"/>
      <c r="AB27" s="61" t="s">
        <v>5</v>
      </c>
      <c r="AC27" s="62" t="s">
        <v>6</v>
      </c>
      <c r="AD27" s="62" t="s">
        <v>7</v>
      </c>
      <c r="AE27" s="62" t="s">
        <v>8</v>
      </c>
      <c r="AF27" s="62" t="s">
        <v>9</v>
      </c>
      <c r="AG27" s="498" t="s">
        <v>10</v>
      </c>
      <c r="AH27" s="499"/>
      <c r="AI27" s="60" t="s">
        <v>11</v>
      </c>
      <c r="AJ27" s="63"/>
      <c r="AK27" s="105"/>
    </row>
    <row r="28" spans="1:37" ht="24.75" customHeight="1" thickBo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105"/>
      <c r="AB28" s="64" t="s">
        <v>12</v>
      </c>
      <c r="AC28" s="500"/>
      <c r="AD28" s="500"/>
      <c r="AE28" s="500"/>
      <c r="AF28" s="436" t="s">
        <v>13</v>
      </c>
      <c r="AG28" s="500"/>
      <c r="AH28" s="500"/>
      <c r="AI28" s="500"/>
      <c r="AJ28" s="501"/>
      <c r="AK28" s="105"/>
    </row>
    <row r="29" spans="1:37" ht="18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105"/>
      <c r="AB29" s="492" t="s">
        <v>2</v>
      </c>
      <c r="AC29" s="493"/>
      <c r="AD29" s="493"/>
      <c r="AE29" s="493"/>
      <c r="AF29" s="99" t="s">
        <v>19</v>
      </c>
      <c r="AG29" s="97" t="s">
        <v>48</v>
      </c>
      <c r="AH29" s="98">
        <f>$W$1</f>
        <v>3</v>
      </c>
      <c r="AI29" s="56" t="s">
        <v>3</v>
      </c>
      <c r="AJ29" s="57"/>
      <c r="AK29" s="105"/>
    </row>
    <row r="30" spans="1:37" ht="24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105"/>
      <c r="AB30" s="58" t="s">
        <v>4</v>
      </c>
      <c r="AC30" s="494" t="str">
        <f>B19</f>
        <v>Petrásek Tomáš</v>
      </c>
      <c r="AD30" s="495"/>
      <c r="AE30" s="496"/>
      <c r="AF30" s="60" t="s">
        <v>4</v>
      </c>
      <c r="AG30" s="494" t="str">
        <f>B17</f>
        <v>Matúš Kryštof</v>
      </c>
      <c r="AH30" s="495"/>
      <c r="AI30" s="495"/>
      <c r="AJ30" s="497"/>
      <c r="AK30" s="105"/>
    </row>
    <row r="31" spans="1:37" ht="30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105"/>
      <c r="AB31" s="61" t="s">
        <v>5</v>
      </c>
      <c r="AC31" s="62" t="s">
        <v>6</v>
      </c>
      <c r="AD31" s="62" t="s">
        <v>7</v>
      </c>
      <c r="AE31" s="62" t="s">
        <v>8</v>
      </c>
      <c r="AF31" s="62" t="s">
        <v>9</v>
      </c>
      <c r="AG31" s="498" t="s">
        <v>10</v>
      </c>
      <c r="AH31" s="499"/>
      <c r="AI31" s="60" t="s">
        <v>11</v>
      </c>
      <c r="AJ31" s="63"/>
      <c r="AK31" s="105"/>
    </row>
    <row r="32" spans="1:37" ht="24.75" customHeight="1" thickBo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05"/>
      <c r="AB32" s="64" t="s">
        <v>12</v>
      </c>
      <c r="AC32" s="500"/>
      <c r="AD32" s="500"/>
      <c r="AE32" s="500"/>
      <c r="AF32" s="436" t="s">
        <v>13</v>
      </c>
      <c r="AG32" s="500"/>
      <c r="AH32" s="500"/>
      <c r="AI32" s="500"/>
      <c r="AJ32" s="501"/>
      <c r="AK32" s="105"/>
    </row>
    <row r="33" spans="1:37" ht="30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</sheetData>
  <sheetProtection sheet="1" objects="1" scenarios="1"/>
  <mergeCells count="53">
    <mergeCell ref="AG31:AH31"/>
    <mergeCell ref="AC32:AE32"/>
    <mergeCell ref="AG32:AJ32"/>
    <mergeCell ref="AG27:AH27"/>
    <mergeCell ref="AC28:AE28"/>
    <mergeCell ref="AG28:AJ28"/>
    <mergeCell ref="AB29:AE29"/>
    <mergeCell ref="AC30:AE30"/>
    <mergeCell ref="AG30:AJ30"/>
    <mergeCell ref="AG23:AH23"/>
    <mergeCell ref="AC24:AE24"/>
    <mergeCell ref="AG24:AJ24"/>
    <mergeCell ref="AB25:AE25"/>
    <mergeCell ref="AC26:AE26"/>
    <mergeCell ref="AG26:AJ26"/>
    <mergeCell ref="A15:B15"/>
    <mergeCell ref="D15:F15"/>
    <mergeCell ref="G15:I15"/>
    <mergeCell ref="AB21:AE21"/>
    <mergeCell ref="AC22:AE22"/>
    <mergeCell ref="AG22:AJ22"/>
    <mergeCell ref="A11:B11"/>
    <mergeCell ref="D11:F11"/>
    <mergeCell ref="G11:I11"/>
    <mergeCell ref="A13:B13"/>
    <mergeCell ref="D13:F13"/>
    <mergeCell ref="G13:I13"/>
    <mergeCell ref="B6:E6"/>
    <mergeCell ref="I6:K6"/>
    <mergeCell ref="R6:S6"/>
    <mergeCell ref="T6:U6"/>
    <mergeCell ref="V6:W6"/>
    <mergeCell ref="B7:E7"/>
    <mergeCell ref="L7:N7"/>
    <mergeCell ref="R7:S7"/>
    <mergeCell ref="T7:U7"/>
    <mergeCell ref="V7:W7"/>
    <mergeCell ref="Y4:Z4"/>
    <mergeCell ref="B5:E5"/>
    <mergeCell ref="F5:H5"/>
    <mergeCell ref="R5:S5"/>
    <mergeCell ref="T5:U5"/>
    <mergeCell ref="V5:W5"/>
    <mergeCell ref="A1:R1"/>
    <mergeCell ref="S1:V1"/>
    <mergeCell ref="A4:E4"/>
    <mergeCell ref="F4:H4"/>
    <mergeCell ref="I4:K4"/>
    <mergeCell ref="L4:N4"/>
    <mergeCell ref="O4:Q4"/>
    <mergeCell ref="R4:S4"/>
    <mergeCell ref="T4:U4"/>
    <mergeCell ref="V4:W4"/>
  </mergeCells>
  <printOptions/>
  <pageMargins left="0.3937007874015748" right="0.1968503937007874" top="0.3937007874015748" bottom="0" header="0" footer="0"/>
  <pageSetup blackAndWhite="1"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140625" style="0" customWidth="1"/>
    <col min="2" max="2" width="21.421875" style="0" customWidth="1"/>
    <col min="3" max="3" width="7.57421875" style="0" customWidth="1"/>
    <col min="4" max="4" width="5.140625" style="0" customWidth="1"/>
    <col min="5" max="5" width="6.00390625" style="0" customWidth="1"/>
    <col min="6" max="6" width="17.7109375" style="0" customWidth="1"/>
    <col min="7" max="7" width="6.421875" style="0" customWidth="1"/>
    <col min="8" max="8" width="3.00390625" style="0" customWidth="1"/>
    <col min="9" max="9" width="6.140625" style="0" customWidth="1"/>
    <col min="10" max="10" width="21.421875" style="0" customWidth="1"/>
    <col min="11" max="11" width="7.57421875" style="0" customWidth="1"/>
    <col min="12" max="12" width="5.140625" style="0" customWidth="1"/>
    <col min="13" max="13" width="6.00390625" style="0" customWidth="1"/>
    <col min="14" max="14" width="17.7109375" style="0" customWidth="1"/>
    <col min="15" max="15" width="6.421875" style="0" customWidth="1"/>
  </cols>
  <sheetData>
    <row r="1" spans="1:15" ht="19.5" customHeight="1">
      <c r="A1" s="557" t="s">
        <v>238</v>
      </c>
      <c r="B1" s="557"/>
      <c r="C1" s="557"/>
      <c r="D1" s="557"/>
      <c r="E1" s="557"/>
      <c r="F1" s="557"/>
      <c r="G1" s="557"/>
      <c r="H1" s="431"/>
      <c r="I1" s="557" t="s">
        <v>239</v>
      </c>
      <c r="J1" s="557"/>
      <c r="K1" s="557"/>
      <c r="L1" s="557"/>
      <c r="M1" s="557"/>
      <c r="N1" s="557"/>
      <c r="O1" s="557"/>
    </row>
    <row r="2" spans="1:15" ht="13.5" customHeight="1" thickBot="1">
      <c r="A2" s="158"/>
      <c r="B2" s="159"/>
      <c r="C2" s="159"/>
      <c r="D2" s="159"/>
      <c r="E2" s="158"/>
      <c r="F2" s="159"/>
      <c r="G2" s="159"/>
      <c r="H2" s="431"/>
      <c r="I2" s="158"/>
      <c r="J2" s="159"/>
      <c r="K2" s="159"/>
      <c r="L2" s="159"/>
      <c r="M2" s="158"/>
      <c r="N2" s="159"/>
      <c r="O2" s="159"/>
    </row>
    <row r="3" spans="1:15" ht="18" customHeight="1" thickBot="1">
      <c r="A3" s="161" t="s">
        <v>92</v>
      </c>
      <c r="B3" s="162" t="s">
        <v>34</v>
      </c>
      <c r="C3" s="163" t="s">
        <v>93</v>
      </c>
      <c r="D3" s="163" t="s">
        <v>94</v>
      </c>
      <c r="E3" s="164" t="s">
        <v>95</v>
      </c>
      <c r="F3" s="163" t="s">
        <v>36</v>
      </c>
      <c r="G3" s="165" t="s">
        <v>96</v>
      </c>
      <c r="H3" s="431"/>
      <c r="I3" s="161" t="s">
        <v>92</v>
      </c>
      <c r="J3" s="162" t="s">
        <v>34</v>
      </c>
      <c r="K3" s="163" t="s">
        <v>93</v>
      </c>
      <c r="L3" s="163" t="s">
        <v>94</v>
      </c>
      <c r="M3" s="164" t="s">
        <v>95</v>
      </c>
      <c r="N3" s="163" t="s">
        <v>36</v>
      </c>
      <c r="O3" s="165" t="s">
        <v>96</v>
      </c>
    </row>
    <row r="4" spans="1:15" ht="18" customHeight="1">
      <c r="A4" s="170">
        <v>1</v>
      </c>
      <c r="B4" s="171" t="s">
        <v>106</v>
      </c>
      <c r="C4" s="172" t="s">
        <v>6</v>
      </c>
      <c r="D4" s="173"/>
      <c r="E4" s="174">
        <v>50</v>
      </c>
      <c r="F4" s="175" t="s">
        <v>98</v>
      </c>
      <c r="G4" s="176">
        <v>2011</v>
      </c>
      <c r="H4" s="431"/>
      <c r="I4" s="170">
        <v>1</v>
      </c>
      <c r="J4" s="171" t="s">
        <v>227</v>
      </c>
      <c r="K4" s="172" t="s">
        <v>6</v>
      </c>
      <c r="L4" s="173"/>
      <c r="M4" s="174">
        <v>50</v>
      </c>
      <c r="N4" s="175" t="s">
        <v>111</v>
      </c>
      <c r="O4" s="176">
        <v>2014</v>
      </c>
    </row>
    <row r="5" spans="1:15" ht="18" customHeight="1">
      <c r="A5" s="180">
        <v>2</v>
      </c>
      <c r="B5" s="182" t="s">
        <v>214</v>
      </c>
      <c r="C5" s="183" t="s">
        <v>7</v>
      </c>
      <c r="D5" s="184"/>
      <c r="E5" s="185">
        <v>49</v>
      </c>
      <c r="F5" s="186" t="s">
        <v>130</v>
      </c>
      <c r="G5" s="187">
        <v>2011</v>
      </c>
      <c r="H5" s="431"/>
      <c r="I5" s="180">
        <v>2</v>
      </c>
      <c r="J5" s="182" t="s">
        <v>135</v>
      </c>
      <c r="K5" s="183" t="s">
        <v>7</v>
      </c>
      <c r="L5" s="184"/>
      <c r="M5" s="185">
        <v>49</v>
      </c>
      <c r="N5" s="186" t="s">
        <v>41</v>
      </c>
      <c r="O5" s="187">
        <v>2012</v>
      </c>
    </row>
    <row r="6" spans="1:15" ht="18" customHeight="1">
      <c r="A6" s="180">
        <v>3</v>
      </c>
      <c r="B6" s="193" t="s">
        <v>102</v>
      </c>
      <c r="C6" s="183" t="s">
        <v>8</v>
      </c>
      <c r="D6" s="184"/>
      <c r="E6" s="194">
        <v>48</v>
      </c>
      <c r="F6" s="195" t="s">
        <v>98</v>
      </c>
      <c r="G6" s="196">
        <v>2011</v>
      </c>
      <c r="H6" s="431"/>
      <c r="I6" s="180">
        <v>3</v>
      </c>
      <c r="J6" s="193"/>
      <c r="K6" s="183" t="s">
        <v>8</v>
      </c>
      <c r="L6" s="184"/>
      <c r="M6" s="194">
        <v>48</v>
      </c>
      <c r="N6" s="195"/>
      <c r="O6" s="196"/>
    </row>
    <row r="7" spans="1:15" ht="18" customHeight="1">
      <c r="A7" s="180">
        <v>4</v>
      </c>
      <c r="B7" s="197" t="s">
        <v>288</v>
      </c>
      <c r="C7" s="183" t="s">
        <v>9</v>
      </c>
      <c r="D7" s="184"/>
      <c r="E7" s="185">
        <v>47</v>
      </c>
      <c r="F7" s="198" t="s">
        <v>98</v>
      </c>
      <c r="G7" s="199">
        <v>2011</v>
      </c>
      <c r="H7" s="431"/>
      <c r="I7" s="180">
        <v>4</v>
      </c>
      <c r="J7" s="197"/>
      <c r="K7" s="183" t="s">
        <v>9</v>
      </c>
      <c r="L7" s="184"/>
      <c r="M7" s="185">
        <v>47</v>
      </c>
      <c r="N7" s="198"/>
      <c r="O7" s="199"/>
    </row>
    <row r="8" spans="1:15" ht="18" customHeight="1">
      <c r="A8" s="180">
        <v>5</v>
      </c>
      <c r="B8" s="182" t="s">
        <v>215</v>
      </c>
      <c r="C8" s="183" t="s">
        <v>10</v>
      </c>
      <c r="D8" s="184"/>
      <c r="E8" s="194">
        <v>46</v>
      </c>
      <c r="F8" s="186" t="s">
        <v>124</v>
      </c>
      <c r="G8" s="187">
        <v>2011</v>
      </c>
      <c r="H8" s="431"/>
      <c r="I8" s="180">
        <v>5</v>
      </c>
      <c r="J8" s="182"/>
      <c r="K8" s="183" t="s">
        <v>10</v>
      </c>
      <c r="L8" s="184"/>
      <c r="M8" s="194">
        <v>46</v>
      </c>
      <c r="N8" s="186"/>
      <c r="O8" s="187"/>
    </row>
    <row r="9" spans="1:15" ht="18" customHeight="1">
      <c r="A9" s="180">
        <v>6</v>
      </c>
      <c r="B9" s="182" t="s">
        <v>216</v>
      </c>
      <c r="C9" s="183" t="s">
        <v>100</v>
      </c>
      <c r="D9" s="184"/>
      <c r="E9" s="185">
        <v>45</v>
      </c>
      <c r="F9" s="186" t="s">
        <v>130</v>
      </c>
      <c r="G9" s="187">
        <v>2011</v>
      </c>
      <c r="H9" s="431"/>
      <c r="I9" s="180">
        <v>6</v>
      </c>
      <c r="J9" s="182"/>
      <c r="K9" s="183" t="s">
        <v>100</v>
      </c>
      <c r="L9" s="184"/>
      <c r="M9" s="185">
        <v>45</v>
      </c>
      <c r="N9" s="186"/>
      <c r="O9" s="187"/>
    </row>
    <row r="10" spans="1:15" ht="18" customHeight="1">
      <c r="A10" s="180">
        <v>7</v>
      </c>
      <c r="B10" s="182" t="s">
        <v>217</v>
      </c>
      <c r="C10" s="183" t="s">
        <v>103</v>
      </c>
      <c r="D10" s="184"/>
      <c r="E10" s="194">
        <v>44</v>
      </c>
      <c r="F10" s="186" t="s">
        <v>97</v>
      </c>
      <c r="G10" s="187">
        <v>2013</v>
      </c>
      <c r="H10" s="431"/>
      <c r="I10" s="180">
        <v>7</v>
      </c>
      <c r="J10" s="182"/>
      <c r="K10" s="183" t="s">
        <v>103</v>
      </c>
      <c r="L10" s="184"/>
      <c r="M10" s="194">
        <v>44</v>
      </c>
      <c r="N10" s="186"/>
      <c r="O10" s="187"/>
    </row>
    <row r="11" spans="1:15" ht="18" customHeight="1">
      <c r="A11" s="180">
        <v>8</v>
      </c>
      <c r="B11" s="182" t="s">
        <v>218</v>
      </c>
      <c r="C11" s="183" t="s">
        <v>104</v>
      </c>
      <c r="D11" s="184"/>
      <c r="E11" s="185">
        <v>43</v>
      </c>
      <c r="F11" s="186" t="s">
        <v>97</v>
      </c>
      <c r="G11" s="187">
        <v>2011</v>
      </c>
      <c r="H11" s="431"/>
      <c r="I11" s="180">
        <v>8</v>
      </c>
      <c r="J11" s="182"/>
      <c r="K11" s="183" t="s">
        <v>104</v>
      </c>
      <c r="L11" s="184"/>
      <c r="M11" s="185">
        <v>43</v>
      </c>
      <c r="N11" s="186"/>
      <c r="O11" s="187"/>
    </row>
    <row r="12" spans="1:15" ht="18" customHeight="1">
      <c r="A12" s="180">
        <v>9</v>
      </c>
      <c r="B12" s="182" t="s">
        <v>219</v>
      </c>
      <c r="C12" s="183" t="s">
        <v>105</v>
      </c>
      <c r="D12" s="184"/>
      <c r="E12" s="194">
        <v>42</v>
      </c>
      <c r="F12" s="186" t="s">
        <v>220</v>
      </c>
      <c r="G12" s="187">
        <v>2012</v>
      </c>
      <c r="H12" s="431"/>
      <c r="I12" s="180">
        <v>9</v>
      </c>
      <c r="J12" s="182"/>
      <c r="K12" s="183" t="s">
        <v>105</v>
      </c>
      <c r="L12" s="184"/>
      <c r="M12" s="194">
        <v>42</v>
      </c>
      <c r="N12" s="186"/>
      <c r="O12" s="187"/>
    </row>
    <row r="13" spans="1:15" ht="18" customHeight="1">
      <c r="A13" s="180">
        <v>10</v>
      </c>
      <c r="B13" s="182" t="s">
        <v>221</v>
      </c>
      <c r="C13" s="183" t="s">
        <v>107</v>
      </c>
      <c r="D13" s="184"/>
      <c r="E13" s="185">
        <v>41</v>
      </c>
      <c r="F13" s="186" t="s">
        <v>98</v>
      </c>
      <c r="G13" s="187">
        <v>2011</v>
      </c>
      <c r="H13" s="431"/>
      <c r="I13" s="180">
        <v>10</v>
      </c>
      <c r="J13" s="182"/>
      <c r="K13" s="183" t="s">
        <v>107</v>
      </c>
      <c r="L13" s="184"/>
      <c r="M13" s="185">
        <v>41</v>
      </c>
      <c r="N13" s="186"/>
      <c r="O13" s="187"/>
    </row>
    <row r="14" spans="1:15" ht="18" customHeight="1">
      <c r="A14" s="180">
        <v>11</v>
      </c>
      <c r="B14" s="182" t="s">
        <v>222</v>
      </c>
      <c r="C14" s="183" t="s">
        <v>108</v>
      </c>
      <c r="D14" s="184"/>
      <c r="E14" s="194">
        <v>40</v>
      </c>
      <c r="F14" s="186" t="s">
        <v>112</v>
      </c>
      <c r="G14" s="187">
        <v>2012</v>
      </c>
      <c r="H14" s="431"/>
      <c r="I14" s="180">
        <v>11</v>
      </c>
      <c r="J14" s="182"/>
      <c r="K14" s="183" t="s">
        <v>108</v>
      </c>
      <c r="L14" s="184"/>
      <c r="M14" s="194">
        <v>40</v>
      </c>
      <c r="N14" s="186"/>
      <c r="O14" s="187"/>
    </row>
    <row r="15" spans="1:15" ht="18" customHeight="1">
      <c r="A15" s="180">
        <v>12</v>
      </c>
      <c r="B15" s="193" t="s">
        <v>223</v>
      </c>
      <c r="C15" s="183" t="s">
        <v>109</v>
      </c>
      <c r="D15" s="184"/>
      <c r="E15" s="185">
        <v>39</v>
      </c>
      <c r="F15" s="195" t="s">
        <v>224</v>
      </c>
      <c r="G15" s="196">
        <v>2012</v>
      </c>
      <c r="H15" s="431"/>
      <c r="I15" s="180">
        <v>12</v>
      </c>
      <c r="J15" s="193"/>
      <c r="K15" s="183" t="s">
        <v>109</v>
      </c>
      <c r="L15" s="184"/>
      <c r="M15" s="185">
        <v>39</v>
      </c>
      <c r="N15" s="195"/>
      <c r="O15" s="196"/>
    </row>
    <row r="16" spans="1:15" ht="18" customHeight="1">
      <c r="A16" s="180">
        <v>13</v>
      </c>
      <c r="B16" s="197"/>
      <c r="C16" s="433" t="s">
        <v>240</v>
      </c>
      <c r="D16" s="184"/>
      <c r="E16" s="194">
        <v>38</v>
      </c>
      <c r="F16" s="198"/>
      <c r="G16" s="187"/>
      <c r="H16" s="431"/>
      <c r="I16" s="180">
        <v>13</v>
      </c>
      <c r="J16" s="197"/>
      <c r="K16" s="433" t="s">
        <v>240</v>
      </c>
      <c r="L16" s="184"/>
      <c r="M16" s="194">
        <v>38</v>
      </c>
      <c r="N16" s="198"/>
      <c r="O16" s="187"/>
    </row>
    <row r="17" spans="1:15" ht="18" customHeight="1">
      <c r="A17" s="180">
        <v>14</v>
      </c>
      <c r="B17" s="182"/>
      <c r="C17" s="183" t="s">
        <v>241</v>
      </c>
      <c r="D17" s="184"/>
      <c r="E17" s="185">
        <v>37</v>
      </c>
      <c r="F17" s="186"/>
      <c r="G17" s="187"/>
      <c r="H17" s="431"/>
      <c r="I17" s="180">
        <v>14</v>
      </c>
      <c r="J17" s="182"/>
      <c r="K17" s="183" t="s">
        <v>241</v>
      </c>
      <c r="L17" s="184"/>
      <c r="M17" s="185">
        <v>37</v>
      </c>
      <c r="N17" s="186"/>
      <c r="O17" s="187"/>
    </row>
    <row r="18" spans="1:15" ht="18" customHeight="1">
      <c r="A18" s="180">
        <v>15</v>
      </c>
      <c r="B18" s="189"/>
      <c r="C18" s="183" t="s">
        <v>242</v>
      </c>
      <c r="D18" s="184"/>
      <c r="E18" s="185">
        <v>36</v>
      </c>
      <c r="F18" s="207"/>
      <c r="G18" s="192"/>
      <c r="H18" s="431"/>
      <c r="I18" s="180">
        <v>15</v>
      </c>
      <c r="J18" s="189"/>
      <c r="K18" s="183" t="s">
        <v>242</v>
      </c>
      <c r="L18" s="184"/>
      <c r="M18" s="185">
        <v>36</v>
      </c>
      <c r="N18" s="207"/>
      <c r="O18" s="192"/>
    </row>
    <row r="19" spans="1:15" ht="18" customHeight="1">
      <c r="A19" s="180">
        <v>16</v>
      </c>
      <c r="B19" s="189"/>
      <c r="C19" s="185" t="s">
        <v>243</v>
      </c>
      <c r="D19" s="184"/>
      <c r="E19" s="185">
        <v>35</v>
      </c>
      <c r="F19" s="207"/>
      <c r="G19" s="192"/>
      <c r="H19" s="431"/>
      <c r="I19" s="180">
        <v>16</v>
      </c>
      <c r="J19" s="189"/>
      <c r="K19" s="185" t="s">
        <v>243</v>
      </c>
      <c r="L19" s="184"/>
      <c r="M19" s="185">
        <v>35</v>
      </c>
      <c r="N19" s="207"/>
      <c r="O19" s="192"/>
    </row>
    <row r="20" spans="1:15" ht="18" customHeight="1">
      <c r="A20" s="180">
        <v>17</v>
      </c>
      <c r="B20" s="189"/>
      <c r="C20" s="185" t="s">
        <v>244</v>
      </c>
      <c r="D20" s="184"/>
      <c r="E20" s="185">
        <v>34</v>
      </c>
      <c r="F20" s="207"/>
      <c r="G20" s="192"/>
      <c r="H20" s="431"/>
      <c r="I20" s="180">
        <v>17</v>
      </c>
      <c r="J20" s="189"/>
      <c r="K20" s="185" t="s">
        <v>244</v>
      </c>
      <c r="L20" s="184"/>
      <c r="M20" s="185">
        <v>34</v>
      </c>
      <c r="N20" s="207"/>
      <c r="O20" s="192"/>
    </row>
    <row r="21" spans="1:15" ht="18" customHeight="1">
      <c r="A21" s="180">
        <v>18</v>
      </c>
      <c r="B21" s="189"/>
      <c r="C21" s="185" t="s">
        <v>245</v>
      </c>
      <c r="D21" s="184"/>
      <c r="E21" s="185">
        <v>33</v>
      </c>
      <c r="F21" s="207"/>
      <c r="G21" s="192"/>
      <c r="H21" s="431"/>
      <c r="I21" s="180">
        <v>18</v>
      </c>
      <c r="J21" s="189"/>
      <c r="K21" s="185" t="s">
        <v>245</v>
      </c>
      <c r="L21" s="184"/>
      <c r="M21" s="185">
        <v>33</v>
      </c>
      <c r="N21" s="207"/>
      <c r="O21" s="192"/>
    </row>
    <row r="22" spans="1:15" ht="18" customHeight="1">
      <c r="A22" s="180">
        <v>19</v>
      </c>
      <c r="B22" s="201"/>
      <c r="C22" s="185" t="s">
        <v>246</v>
      </c>
      <c r="D22" s="184"/>
      <c r="E22" s="185">
        <v>32</v>
      </c>
      <c r="F22" s="207"/>
      <c r="G22" s="188"/>
      <c r="H22" s="431"/>
      <c r="I22" s="180">
        <v>19</v>
      </c>
      <c r="J22" s="201"/>
      <c r="K22" s="185" t="s">
        <v>246</v>
      </c>
      <c r="L22" s="184"/>
      <c r="M22" s="185">
        <v>32</v>
      </c>
      <c r="N22" s="207"/>
      <c r="O22" s="188"/>
    </row>
    <row r="23" spans="1:15" ht="18" customHeight="1">
      <c r="A23" s="180">
        <v>20</v>
      </c>
      <c r="B23" s="189"/>
      <c r="C23" s="185" t="s">
        <v>247</v>
      </c>
      <c r="D23" s="184"/>
      <c r="E23" s="185">
        <v>31</v>
      </c>
      <c r="F23" s="207"/>
      <c r="G23" s="192"/>
      <c r="H23" s="431"/>
      <c r="I23" s="180">
        <v>20</v>
      </c>
      <c r="J23" s="189"/>
      <c r="K23" s="185" t="s">
        <v>247</v>
      </c>
      <c r="L23" s="184"/>
      <c r="M23" s="185">
        <v>31</v>
      </c>
      <c r="N23" s="207"/>
      <c r="O23" s="192"/>
    </row>
    <row r="24" spans="1:15" ht="18" customHeight="1">
      <c r="A24" s="180">
        <v>21</v>
      </c>
      <c r="B24" s="432"/>
      <c r="C24" s="433" t="s">
        <v>248</v>
      </c>
      <c r="D24" s="245"/>
      <c r="E24" s="194">
        <v>30</v>
      </c>
      <c r="F24" s="434"/>
      <c r="G24" s="435"/>
      <c r="H24" s="431"/>
      <c r="I24" s="180">
        <v>21</v>
      </c>
      <c r="J24" s="432"/>
      <c r="K24" s="433" t="s">
        <v>248</v>
      </c>
      <c r="L24" s="245"/>
      <c r="M24" s="194">
        <v>30</v>
      </c>
      <c r="N24" s="434"/>
      <c r="O24" s="435"/>
    </row>
    <row r="25" spans="1:15" ht="18" customHeight="1">
      <c r="A25" s="180">
        <v>22</v>
      </c>
      <c r="B25" s="182"/>
      <c r="C25" s="183" t="s">
        <v>249</v>
      </c>
      <c r="D25" s="184"/>
      <c r="E25" s="185">
        <v>29</v>
      </c>
      <c r="F25" s="186"/>
      <c r="G25" s="187"/>
      <c r="H25" s="431"/>
      <c r="I25" s="180">
        <v>22</v>
      </c>
      <c r="J25" s="182"/>
      <c r="K25" s="183" t="s">
        <v>249</v>
      </c>
      <c r="L25" s="184"/>
      <c r="M25" s="185">
        <v>29</v>
      </c>
      <c r="N25" s="186"/>
      <c r="O25" s="187"/>
    </row>
    <row r="26" spans="1:15" ht="18" customHeight="1">
      <c r="A26" s="180">
        <v>23</v>
      </c>
      <c r="B26" s="189"/>
      <c r="C26" s="185" t="s">
        <v>250</v>
      </c>
      <c r="D26" s="184"/>
      <c r="E26" s="185">
        <v>28</v>
      </c>
      <c r="F26" s="207"/>
      <c r="G26" s="192"/>
      <c r="H26" s="431"/>
      <c r="I26" s="180">
        <v>23</v>
      </c>
      <c r="J26" s="189"/>
      <c r="K26" s="185" t="s">
        <v>250</v>
      </c>
      <c r="L26" s="184"/>
      <c r="M26" s="185">
        <v>28</v>
      </c>
      <c r="N26" s="207"/>
      <c r="O26" s="192"/>
    </row>
    <row r="27" spans="1:15" ht="18" customHeight="1">
      <c r="A27" s="180">
        <v>24</v>
      </c>
      <c r="B27" s="189"/>
      <c r="C27" s="208" t="s">
        <v>251</v>
      </c>
      <c r="D27" s="184"/>
      <c r="E27" s="185">
        <v>27</v>
      </c>
      <c r="F27" s="207"/>
      <c r="G27" s="200"/>
      <c r="H27" s="431"/>
      <c r="I27" s="180">
        <v>24</v>
      </c>
      <c r="J27" s="189"/>
      <c r="K27" s="208" t="s">
        <v>251</v>
      </c>
      <c r="L27" s="184"/>
      <c r="M27" s="185">
        <v>27</v>
      </c>
      <c r="N27" s="207"/>
      <c r="O27" s="200"/>
    </row>
    <row r="28" spans="1:15" ht="18" customHeight="1">
      <c r="A28" s="180">
        <v>25</v>
      </c>
      <c r="B28" s="189"/>
      <c r="C28" s="208" t="s">
        <v>252</v>
      </c>
      <c r="D28" s="184"/>
      <c r="E28" s="185">
        <v>26</v>
      </c>
      <c r="F28" s="207"/>
      <c r="G28" s="200"/>
      <c r="H28" s="431"/>
      <c r="I28" s="180">
        <v>25</v>
      </c>
      <c r="J28" s="189"/>
      <c r="K28" s="208" t="s">
        <v>252</v>
      </c>
      <c r="L28" s="184"/>
      <c r="M28" s="185">
        <v>26</v>
      </c>
      <c r="N28" s="207"/>
      <c r="O28" s="200"/>
    </row>
    <row r="29" spans="1:15" ht="18" customHeight="1">
      <c r="A29" s="180">
        <v>26</v>
      </c>
      <c r="B29" s="189"/>
      <c r="C29" s="185" t="s">
        <v>253</v>
      </c>
      <c r="D29" s="184"/>
      <c r="E29" s="185">
        <v>25</v>
      </c>
      <c r="F29" s="207"/>
      <c r="G29" s="192"/>
      <c r="H29" s="431"/>
      <c r="I29" s="180">
        <v>26</v>
      </c>
      <c r="J29" s="189"/>
      <c r="K29" s="185" t="s">
        <v>253</v>
      </c>
      <c r="L29" s="184"/>
      <c r="M29" s="185">
        <v>25</v>
      </c>
      <c r="N29" s="207"/>
      <c r="O29" s="192"/>
    </row>
    <row r="30" spans="1:15" ht="18" customHeight="1">
      <c r="A30" s="180">
        <v>27</v>
      </c>
      <c r="B30" s="189"/>
      <c r="C30" s="185" t="s">
        <v>254</v>
      </c>
      <c r="D30" s="184"/>
      <c r="E30" s="185">
        <v>24</v>
      </c>
      <c r="F30" s="207"/>
      <c r="G30" s="192"/>
      <c r="H30" s="431"/>
      <c r="I30" s="180">
        <v>27</v>
      </c>
      <c r="J30" s="189"/>
      <c r="K30" s="185" t="s">
        <v>254</v>
      </c>
      <c r="L30" s="184"/>
      <c r="M30" s="185">
        <v>24</v>
      </c>
      <c r="N30" s="207"/>
      <c r="O30" s="192"/>
    </row>
    <row r="31" spans="1:15" ht="18" customHeight="1">
      <c r="A31" s="180">
        <v>28</v>
      </c>
      <c r="B31" s="189"/>
      <c r="C31" s="185" t="s">
        <v>255</v>
      </c>
      <c r="D31" s="184"/>
      <c r="E31" s="185">
        <v>23</v>
      </c>
      <c r="F31" s="207"/>
      <c r="G31" s="192"/>
      <c r="H31" s="431"/>
      <c r="I31" s="180">
        <v>28</v>
      </c>
      <c r="J31" s="189"/>
      <c r="K31" s="185" t="s">
        <v>255</v>
      </c>
      <c r="L31" s="184"/>
      <c r="M31" s="185">
        <v>23</v>
      </c>
      <c r="N31" s="207"/>
      <c r="O31" s="192"/>
    </row>
    <row r="32" spans="1:15" ht="18" customHeight="1">
      <c r="A32" s="180">
        <v>29</v>
      </c>
      <c r="B32" s="189"/>
      <c r="C32" s="185" t="s">
        <v>256</v>
      </c>
      <c r="D32" s="184"/>
      <c r="E32" s="185">
        <v>22</v>
      </c>
      <c r="F32" s="207"/>
      <c r="G32" s="200"/>
      <c r="H32" s="431"/>
      <c r="I32" s="180">
        <v>29</v>
      </c>
      <c r="J32" s="189"/>
      <c r="K32" s="185" t="s">
        <v>256</v>
      </c>
      <c r="L32" s="184"/>
      <c r="M32" s="185">
        <v>22</v>
      </c>
      <c r="N32" s="207"/>
      <c r="O32" s="200"/>
    </row>
    <row r="33" spans="1:15" ht="18" customHeight="1" thickBot="1">
      <c r="A33" s="209">
        <v>30</v>
      </c>
      <c r="B33" s="210"/>
      <c r="C33" s="211" t="s">
        <v>257</v>
      </c>
      <c r="D33" s="212"/>
      <c r="E33" s="213">
        <v>21</v>
      </c>
      <c r="F33" s="214"/>
      <c r="G33" s="215"/>
      <c r="H33" s="431"/>
      <c r="I33" s="209">
        <v>30</v>
      </c>
      <c r="J33" s="210"/>
      <c r="K33" s="211" t="s">
        <v>257</v>
      </c>
      <c r="L33" s="212"/>
      <c r="M33" s="213">
        <v>21</v>
      </c>
      <c r="N33" s="214"/>
      <c r="O33" s="215"/>
    </row>
  </sheetData>
  <sheetProtection/>
  <mergeCells count="2">
    <mergeCell ref="A1:G1"/>
    <mergeCell ref="I1:O1"/>
  </mergeCells>
  <printOptions horizontalCentered="1" verticalCentered="1"/>
  <pageMargins left="0" right="0" top="0" bottom="0" header="0" footer="0"/>
  <pageSetup blackAndWhite="1"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E2" sqref="E2:I2"/>
    </sheetView>
  </sheetViews>
  <sheetFormatPr defaultColWidth="9.140625" defaultRowHeight="12.75"/>
  <cols>
    <col min="1" max="1" width="5.7109375" style="83" customWidth="1"/>
    <col min="2" max="2" width="93.140625" style="83" customWidth="1"/>
    <col min="3" max="4" width="5.7109375" style="83" customWidth="1"/>
    <col min="5" max="5" width="9.140625" style="413" customWidth="1"/>
    <col min="6" max="8" width="9.140625" style="83" customWidth="1"/>
    <col min="9" max="9" width="21.421875" style="83" customWidth="1"/>
    <col min="10" max="16384" width="9.140625" style="83" customWidth="1"/>
  </cols>
  <sheetData>
    <row r="1" spans="1:9" ht="30.75" customHeight="1">
      <c r="A1" s="439" t="s">
        <v>182</v>
      </c>
      <c r="B1" s="439"/>
      <c r="C1" s="411"/>
      <c r="D1" s="440" t="s">
        <v>203</v>
      </c>
      <c r="E1" s="440"/>
      <c r="F1" s="440"/>
      <c r="G1" s="440"/>
      <c r="H1" s="440"/>
      <c r="I1" s="440"/>
    </row>
    <row r="2" spans="1:11" ht="39.75" customHeight="1">
      <c r="A2" s="416">
        <v>1</v>
      </c>
      <c r="B2" s="414" t="s">
        <v>179</v>
      </c>
      <c r="C2" s="411"/>
      <c r="D2" s="416">
        <v>1</v>
      </c>
      <c r="E2" s="438" t="s">
        <v>204</v>
      </c>
      <c r="F2" s="438"/>
      <c r="G2" s="438"/>
      <c r="H2" s="438"/>
      <c r="I2" s="438"/>
      <c r="J2" s="115"/>
      <c r="K2" s="115"/>
    </row>
    <row r="3" spans="1:11" s="84" customFormat="1" ht="54.75" customHeight="1">
      <c r="A3" s="416">
        <v>2</v>
      </c>
      <c r="B3" s="414" t="s">
        <v>229</v>
      </c>
      <c r="C3" s="412"/>
      <c r="D3" s="416">
        <v>2</v>
      </c>
      <c r="E3" s="438" t="s">
        <v>228</v>
      </c>
      <c r="F3" s="438"/>
      <c r="G3" s="438"/>
      <c r="H3" s="438"/>
      <c r="I3" s="438"/>
      <c r="J3" s="114"/>
      <c r="K3" s="114"/>
    </row>
    <row r="4" spans="1:11" s="84" customFormat="1" ht="54.75" customHeight="1">
      <c r="A4" s="416">
        <v>3</v>
      </c>
      <c r="B4" s="369" t="s">
        <v>163</v>
      </c>
      <c r="C4" s="412"/>
      <c r="D4" s="416">
        <v>3</v>
      </c>
      <c r="E4" s="438" t="s">
        <v>230</v>
      </c>
      <c r="F4" s="438"/>
      <c r="G4" s="438"/>
      <c r="H4" s="438"/>
      <c r="I4" s="438"/>
      <c r="J4" s="114"/>
      <c r="K4" s="114"/>
    </row>
    <row r="5" spans="1:11" s="84" customFormat="1" ht="54.75" customHeight="1">
      <c r="A5" s="416">
        <v>4</v>
      </c>
      <c r="B5" s="369" t="s">
        <v>269</v>
      </c>
      <c r="C5" s="412"/>
      <c r="D5" s="416">
        <v>4</v>
      </c>
      <c r="E5" s="437" t="s">
        <v>231</v>
      </c>
      <c r="F5" s="437"/>
      <c r="G5" s="437"/>
      <c r="H5" s="437"/>
      <c r="I5" s="437"/>
      <c r="J5" s="114"/>
      <c r="K5" s="114"/>
    </row>
    <row r="6" spans="1:11" s="84" customFormat="1" ht="116.25" customHeight="1">
      <c r="A6" s="416">
        <v>5</v>
      </c>
      <c r="B6" s="369" t="s">
        <v>270</v>
      </c>
      <c r="C6" s="412"/>
      <c r="D6" s="416">
        <v>5</v>
      </c>
      <c r="E6" s="438" t="s">
        <v>232</v>
      </c>
      <c r="F6" s="438"/>
      <c r="G6" s="438"/>
      <c r="H6" s="438"/>
      <c r="I6" s="438"/>
      <c r="J6" s="114"/>
      <c r="K6" s="114"/>
    </row>
    <row r="7" spans="1:11" s="84" customFormat="1" ht="39.75" customHeight="1">
      <c r="A7" s="416">
        <v>6</v>
      </c>
      <c r="B7" s="369" t="s">
        <v>147</v>
      </c>
      <c r="C7" s="412"/>
      <c r="D7" s="416">
        <v>6</v>
      </c>
      <c r="E7" s="437" t="s">
        <v>233</v>
      </c>
      <c r="F7" s="437"/>
      <c r="G7" s="437"/>
      <c r="H7" s="437"/>
      <c r="I7" s="437"/>
      <c r="J7" s="114"/>
      <c r="K7" s="114"/>
    </row>
    <row r="8" spans="1:11" s="84" customFormat="1" ht="99" customHeight="1">
      <c r="A8" s="416">
        <v>7</v>
      </c>
      <c r="B8" s="369" t="s">
        <v>200</v>
      </c>
      <c r="C8" s="412"/>
      <c r="D8" s="416">
        <v>7</v>
      </c>
      <c r="E8" s="437" t="s">
        <v>258</v>
      </c>
      <c r="F8" s="437"/>
      <c r="G8" s="437"/>
      <c r="H8" s="437"/>
      <c r="I8" s="437"/>
      <c r="J8" s="114"/>
      <c r="K8" s="114"/>
    </row>
    <row r="9" spans="1:11" s="84" customFormat="1" ht="84" customHeight="1">
      <c r="A9" s="416">
        <v>8</v>
      </c>
      <c r="B9" s="369" t="s">
        <v>205</v>
      </c>
      <c r="C9" s="412"/>
      <c r="D9" s="416">
        <v>8</v>
      </c>
      <c r="E9" s="437" t="s">
        <v>234</v>
      </c>
      <c r="F9" s="437"/>
      <c r="G9" s="437"/>
      <c r="H9" s="437"/>
      <c r="I9" s="437"/>
      <c r="J9" s="114"/>
      <c r="K9" s="114"/>
    </row>
    <row r="10" spans="1:11" s="84" customFormat="1" ht="114.75" customHeight="1">
      <c r="A10" s="416">
        <v>9</v>
      </c>
      <c r="B10" s="369" t="s">
        <v>207</v>
      </c>
      <c r="C10" s="412"/>
      <c r="D10" s="416">
        <v>9</v>
      </c>
      <c r="E10" s="437" t="s">
        <v>235</v>
      </c>
      <c r="F10" s="437"/>
      <c r="G10" s="437"/>
      <c r="H10" s="437"/>
      <c r="I10" s="437"/>
      <c r="J10" s="114"/>
      <c r="K10" s="114"/>
    </row>
    <row r="11" spans="1:11" s="84" customFormat="1" ht="54.75" customHeight="1">
      <c r="A11" s="416">
        <v>10</v>
      </c>
      <c r="B11" s="369" t="s">
        <v>208</v>
      </c>
      <c r="C11" s="412"/>
      <c r="D11" s="416">
        <v>10</v>
      </c>
      <c r="E11" s="437" t="s">
        <v>236</v>
      </c>
      <c r="F11" s="437"/>
      <c r="G11" s="437"/>
      <c r="H11" s="437"/>
      <c r="I11" s="437"/>
      <c r="J11" s="114"/>
      <c r="K11" s="114"/>
    </row>
    <row r="12" spans="1:11" s="84" customFormat="1" ht="129" customHeight="1">
      <c r="A12" s="416">
        <v>11</v>
      </c>
      <c r="B12" s="369" t="s">
        <v>211</v>
      </c>
      <c r="C12" s="412"/>
      <c r="D12" s="430"/>
      <c r="E12" s="417"/>
      <c r="F12" s="418"/>
      <c r="G12" s="418"/>
      <c r="H12" s="418"/>
      <c r="I12" s="418"/>
      <c r="J12" s="114"/>
      <c r="K12" s="114"/>
    </row>
    <row r="13" spans="1:11" s="84" customFormat="1" ht="71.25" customHeight="1">
      <c r="A13" s="416">
        <v>12</v>
      </c>
      <c r="B13" s="369" t="s">
        <v>212</v>
      </c>
      <c r="C13" s="412"/>
      <c r="D13" s="430"/>
      <c r="E13" s="417"/>
      <c r="F13" s="418"/>
      <c r="G13" s="418"/>
      <c r="H13" s="418"/>
      <c r="I13" s="418"/>
      <c r="J13" s="114"/>
      <c r="K13" s="114"/>
    </row>
    <row r="14" spans="1:11" s="84" customFormat="1" ht="54.75" customHeight="1">
      <c r="A14" s="416">
        <v>13</v>
      </c>
      <c r="B14" s="369" t="s">
        <v>213</v>
      </c>
      <c r="C14" s="412"/>
      <c r="D14" s="430"/>
      <c r="E14" s="417"/>
      <c r="F14" s="418"/>
      <c r="G14" s="418"/>
      <c r="H14" s="418"/>
      <c r="I14" s="418"/>
      <c r="J14" s="114"/>
      <c r="K14" s="114"/>
    </row>
    <row r="15" spans="1:11" s="84" customFormat="1" ht="39.75" customHeight="1">
      <c r="A15" s="416">
        <v>14</v>
      </c>
      <c r="B15" s="369" t="s">
        <v>176</v>
      </c>
      <c r="C15" s="412"/>
      <c r="D15" s="430"/>
      <c r="E15" s="417"/>
      <c r="F15" s="418"/>
      <c r="G15" s="418"/>
      <c r="H15" s="418"/>
      <c r="I15" s="418"/>
      <c r="J15" s="114"/>
      <c r="K15" s="114"/>
    </row>
    <row r="16" spans="1:11" s="84" customFormat="1" ht="66" customHeight="1">
      <c r="A16" s="416">
        <v>15</v>
      </c>
      <c r="B16" s="369" t="s">
        <v>180</v>
      </c>
      <c r="C16" s="412"/>
      <c r="D16" s="430"/>
      <c r="E16" s="417"/>
      <c r="F16" s="418"/>
      <c r="G16" s="418"/>
      <c r="H16" s="418"/>
      <c r="I16" s="418"/>
      <c r="J16" s="114"/>
      <c r="K16" s="114"/>
    </row>
    <row r="17" spans="1:11" s="84" customFormat="1" ht="54.75" customHeight="1">
      <c r="A17" s="416">
        <v>16</v>
      </c>
      <c r="B17" s="369" t="s">
        <v>177</v>
      </c>
      <c r="C17" s="412"/>
      <c r="D17" s="430"/>
      <c r="E17" s="417"/>
      <c r="F17" s="418"/>
      <c r="G17" s="418"/>
      <c r="H17" s="418"/>
      <c r="I17" s="418"/>
      <c r="J17" s="114"/>
      <c r="K17" s="114"/>
    </row>
    <row r="18" spans="1:11" s="84" customFormat="1" ht="54.75" customHeight="1">
      <c r="A18" s="416">
        <v>17</v>
      </c>
      <c r="B18" s="369" t="s">
        <v>149</v>
      </c>
      <c r="C18" s="412"/>
      <c r="D18" s="430"/>
      <c r="E18" s="417"/>
      <c r="F18" s="418"/>
      <c r="G18" s="418"/>
      <c r="H18" s="418"/>
      <c r="I18" s="418"/>
      <c r="J18" s="114"/>
      <c r="K18" s="114"/>
    </row>
    <row r="19" spans="1:11" s="84" customFormat="1" ht="39.75" customHeight="1">
      <c r="A19" s="416">
        <v>18</v>
      </c>
      <c r="B19" s="369" t="s">
        <v>148</v>
      </c>
      <c r="C19" s="412"/>
      <c r="D19" s="430"/>
      <c r="E19" s="417"/>
      <c r="F19" s="418"/>
      <c r="G19" s="418"/>
      <c r="H19" s="418"/>
      <c r="I19" s="418"/>
      <c r="J19" s="114"/>
      <c r="K19" s="114"/>
    </row>
    <row r="20" spans="1:11" s="84" customFormat="1" ht="39.75" customHeight="1">
      <c r="A20" s="416">
        <v>19</v>
      </c>
      <c r="B20" s="369" t="s">
        <v>178</v>
      </c>
      <c r="C20" s="412"/>
      <c r="D20" s="430"/>
      <c r="E20" s="417"/>
      <c r="F20" s="418"/>
      <c r="G20" s="418"/>
      <c r="H20" s="418"/>
      <c r="I20" s="418"/>
      <c r="J20" s="114"/>
      <c r="K20" s="114"/>
    </row>
    <row r="21" spans="1:11" s="84" customFormat="1" ht="39.75" customHeight="1">
      <c r="A21" s="416">
        <v>20</v>
      </c>
      <c r="B21" s="369" t="s">
        <v>237</v>
      </c>
      <c r="C21" s="412"/>
      <c r="D21" s="430"/>
      <c r="E21" s="417"/>
      <c r="F21" s="418"/>
      <c r="G21" s="418"/>
      <c r="H21" s="418"/>
      <c r="I21" s="418"/>
      <c r="J21" s="114"/>
      <c r="K21" s="114"/>
    </row>
    <row r="22" spans="1:11" s="84" customFormat="1" ht="21.75" customHeight="1">
      <c r="A22" s="416">
        <v>21</v>
      </c>
      <c r="B22" s="369" t="s">
        <v>150</v>
      </c>
      <c r="C22" s="412"/>
      <c r="D22" s="430"/>
      <c r="E22" s="417"/>
      <c r="F22" s="418"/>
      <c r="G22" s="418"/>
      <c r="H22" s="418"/>
      <c r="I22" s="418"/>
      <c r="J22" s="114"/>
      <c r="K22" s="114"/>
    </row>
  </sheetData>
  <sheetProtection/>
  <mergeCells count="12">
    <mergeCell ref="A1:B1"/>
    <mergeCell ref="D1:I1"/>
    <mergeCell ref="E2:I2"/>
    <mergeCell ref="E3:I3"/>
    <mergeCell ref="E4:I4"/>
    <mergeCell ref="E11:I11"/>
    <mergeCell ref="E5:I5"/>
    <mergeCell ref="E8:I8"/>
    <mergeCell ref="E9:I9"/>
    <mergeCell ref="E10:I10"/>
    <mergeCell ref="E6:I6"/>
    <mergeCell ref="E7:I7"/>
  </mergeCells>
  <printOptions horizontalCentered="1"/>
  <pageMargins left="0" right="0" top="0.3937007874015748" bottom="0" header="0" footer="0"/>
  <pageSetup fitToHeight="1" fitToWidth="1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7109375" style="83" customWidth="1"/>
    <col min="2" max="2" width="93.140625" style="83" customWidth="1"/>
    <col min="3" max="16384" width="9.140625" style="83" customWidth="1"/>
  </cols>
  <sheetData>
    <row r="1" spans="1:2" ht="30.75" customHeight="1">
      <c r="A1" s="439" t="s">
        <v>181</v>
      </c>
      <c r="B1" s="439"/>
    </row>
    <row r="2" spans="1:2" s="84" customFormat="1" ht="30" customHeight="1">
      <c r="A2" s="416">
        <v>1</v>
      </c>
      <c r="B2" s="369" t="s">
        <v>195</v>
      </c>
    </row>
    <row r="3" spans="1:2" s="84" customFormat="1" ht="39.75" customHeight="1">
      <c r="A3" s="416">
        <v>2</v>
      </c>
      <c r="B3" s="414" t="s">
        <v>198</v>
      </c>
    </row>
    <row r="4" spans="1:2" s="415" customFormat="1" ht="39.75" customHeight="1">
      <c r="A4" s="416">
        <v>3</v>
      </c>
      <c r="B4" s="414" t="s">
        <v>267</v>
      </c>
    </row>
    <row r="5" spans="1:2" s="84" customFormat="1" ht="39.75" customHeight="1">
      <c r="A5" s="416">
        <v>4</v>
      </c>
      <c r="B5" s="414" t="s">
        <v>199</v>
      </c>
    </row>
    <row r="6" spans="1:2" s="84" customFormat="1" ht="48.75" customHeight="1">
      <c r="A6" s="416">
        <v>5</v>
      </c>
      <c r="B6" s="414" t="s">
        <v>196</v>
      </c>
    </row>
    <row r="7" spans="1:2" s="84" customFormat="1" ht="81" customHeight="1">
      <c r="A7" s="416">
        <v>6</v>
      </c>
      <c r="B7" s="414" t="s">
        <v>268</v>
      </c>
    </row>
    <row r="8" spans="1:2" s="84" customFormat="1" ht="39" customHeight="1">
      <c r="A8" s="416">
        <v>7</v>
      </c>
      <c r="B8" s="414" t="s">
        <v>197</v>
      </c>
    </row>
    <row r="9" spans="1:2" s="84" customFormat="1" ht="39" customHeight="1">
      <c r="A9" s="416">
        <v>8</v>
      </c>
      <c r="B9" s="369" t="s">
        <v>164</v>
      </c>
    </row>
    <row r="10" spans="1:2" s="84" customFormat="1" ht="39.75" customHeight="1">
      <c r="A10" s="416">
        <v>9</v>
      </c>
      <c r="B10" s="369" t="s">
        <v>175</v>
      </c>
    </row>
    <row r="11" spans="1:2" s="84" customFormat="1" ht="30" customHeight="1">
      <c r="A11" s="416">
        <v>10</v>
      </c>
      <c r="B11" s="369" t="s">
        <v>165</v>
      </c>
    </row>
    <row r="12" spans="1:2" s="84" customFormat="1" ht="30" customHeight="1">
      <c r="A12" s="416">
        <v>11</v>
      </c>
      <c r="B12" s="369" t="s">
        <v>166</v>
      </c>
    </row>
    <row r="13" spans="1:2" s="84" customFormat="1" ht="30" customHeight="1">
      <c r="A13" s="416">
        <v>12</v>
      </c>
      <c r="B13" s="369" t="s">
        <v>167</v>
      </c>
    </row>
    <row r="14" spans="1:2" s="84" customFormat="1" ht="30" customHeight="1">
      <c r="A14" s="416">
        <v>13</v>
      </c>
      <c r="B14" s="369" t="s">
        <v>168</v>
      </c>
    </row>
    <row r="15" spans="1:2" s="84" customFormat="1" ht="30" customHeight="1">
      <c r="A15" s="416">
        <v>14</v>
      </c>
      <c r="B15" s="369" t="s">
        <v>173</v>
      </c>
    </row>
    <row r="16" spans="1:2" s="84" customFormat="1" ht="30" customHeight="1">
      <c r="A16" s="416">
        <v>15</v>
      </c>
      <c r="B16" s="369" t="s">
        <v>174</v>
      </c>
    </row>
    <row r="17" spans="1:2" ht="30" customHeight="1">
      <c r="A17" s="416">
        <v>16</v>
      </c>
      <c r="B17" s="369" t="s">
        <v>169</v>
      </c>
    </row>
    <row r="18" spans="1:2" ht="30" customHeight="1">
      <c r="A18" s="416">
        <v>17</v>
      </c>
      <c r="B18" s="372" t="s">
        <v>170</v>
      </c>
    </row>
    <row r="19" spans="1:2" ht="30" customHeight="1">
      <c r="A19" s="416">
        <v>18</v>
      </c>
      <c r="B19" s="372" t="s">
        <v>171</v>
      </c>
    </row>
    <row r="20" spans="1:2" ht="30" customHeight="1">
      <c r="A20" s="416">
        <v>19</v>
      </c>
      <c r="B20" s="372" t="s">
        <v>172</v>
      </c>
    </row>
  </sheetData>
  <sheetProtection/>
  <mergeCells count="1">
    <mergeCell ref="A1:B1"/>
  </mergeCells>
  <printOptions horizontalCentered="1"/>
  <pageMargins left="0" right="0" top="0.3937007874015748" bottom="0" header="0" footer="0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4" width="20.7109375" style="113" customWidth="1"/>
    <col min="5" max="5" width="7.421875" style="113" customWidth="1"/>
    <col min="6" max="7" width="20.7109375" style="113" customWidth="1"/>
    <col min="8" max="16384" width="9.140625" style="113" customWidth="1"/>
  </cols>
  <sheetData>
    <row r="1" spans="1:7" s="111" customFormat="1" ht="50.25" customHeight="1" thickBot="1">
      <c r="A1" s="442" t="s">
        <v>64</v>
      </c>
      <c r="B1" s="442"/>
      <c r="C1" s="442"/>
      <c r="D1" s="442"/>
      <c r="E1" s="110"/>
      <c r="F1" s="442" t="s">
        <v>59</v>
      </c>
      <c r="G1" s="442"/>
    </row>
    <row r="2" spans="1:7" s="111" customFormat="1" ht="78" customHeight="1" thickBot="1">
      <c r="A2" s="127" t="s">
        <v>183</v>
      </c>
      <c r="B2" s="128" t="s">
        <v>65</v>
      </c>
      <c r="C2" s="128" t="s">
        <v>66</v>
      </c>
      <c r="D2" s="112" t="s">
        <v>67</v>
      </c>
      <c r="F2" s="127" t="s">
        <v>60</v>
      </c>
      <c r="G2" s="112" t="s">
        <v>61</v>
      </c>
    </row>
    <row r="3" spans="1:7" s="111" customFormat="1" ht="19.5" customHeight="1">
      <c r="A3" s="124">
        <v>6</v>
      </c>
      <c r="B3" s="125">
        <v>2</v>
      </c>
      <c r="C3" s="125" t="s">
        <v>81</v>
      </c>
      <c r="D3" s="126">
        <f>(B3*$G$3)+(C3*$G$4)</f>
        <v>6</v>
      </c>
      <c r="E3" s="114"/>
      <c r="F3" s="131">
        <v>3</v>
      </c>
      <c r="G3" s="132">
        <v>3</v>
      </c>
    </row>
    <row r="4" spans="1:7" s="111" customFormat="1" ht="19.5" customHeight="1">
      <c r="A4" s="118">
        <v>7</v>
      </c>
      <c r="B4" s="116" t="s">
        <v>68</v>
      </c>
      <c r="C4" s="116" t="s">
        <v>68</v>
      </c>
      <c r="D4" s="119">
        <f aca="true" t="shared" si="0" ref="D4:D54">(B4*$G$3)+(C4*$G$4)</f>
        <v>9</v>
      </c>
      <c r="E4" s="114"/>
      <c r="F4" s="120">
        <v>4</v>
      </c>
      <c r="G4" s="129">
        <v>6</v>
      </c>
    </row>
    <row r="5" spans="1:7" s="111" customFormat="1" ht="19.5" customHeight="1">
      <c r="A5" s="118">
        <v>8</v>
      </c>
      <c r="B5" s="116" t="s">
        <v>81</v>
      </c>
      <c r="C5" s="116" t="s">
        <v>49</v>
      </c>
      <c r="D5" s="119">
        <f t="shared" si="0"/>
        <v>12</v>
      </c>
      <c r="E5" s="114"/>
      <c r="F5" s="120">
        <v>5</v>
      </c>
      <c r="G5" s="129">
        <v>10</v>
      </c>
    </row>
    <row r="6" spans="1:7" s="111" customFormat="1" ht="19.5" customHeight="1">
      <c r="A6" s="118">
        <v>9</v>
      </c>
      <c r="B6" s="116" t="s">
        <v>52</v>
      </c>
      <c r="C6" s="116" t="s">
        <v>81</v>
      </c>
      <c r="D6" s="119">
        <f t="shared" si="0"/>
        <v>9</v>
      </c>
      <c r="E6" s="114"/>
      <c r="F6" s="120">
        <v>6</v>
      </c>
      <c r="G6" s="129">
        <v>15</v>
      </c>
    </row>
    <row r="7" spans="1:7" s="111" customFormat="1" ht="19.5" customHeight="1">
      <c r="A7" s="118">
        <v>10</v>
      </c>
      <c r="B7" s="116" t="s">
        <v>49</v>
      </c>
      <c r="C7" s="116" t="s">
        <v>68</v>
      </c>
      <c r="D7" s="119">
        <f t="shared" si="0"/>
        <v>12</v>
      </c>
      <c r="E7" s="114"/>
      <c r="F7" s="120">
        <v>7</v>
      </c>
      <c r="G7" s="129">
        <v>21</v>
      </c>
    </row>
    <row r="8" spans="1:7" s="111" customFormat="1" ht="19.5" customHeight="1">
      <c r="A8" s="118">
        <v>11</v>
      </c>
      <c r="B8" s="116" t="s">
        <v>68</v>
      </c>
      <c r="C8" s="116" t="s">
        <v>49</v>
      </c>
      <c r="D8" s="119">
        <f t="shared" si="0"/>
        <v>15</v>
      </c>
      <c r="E8" s="114"/>
      <c r="F8" s="120">
        <v>8</v>
      </c>
      <c r="G8" s="129">
        <v>28</v>
      </c>
    </row>
    <row r="9" spans="1:7" s="111" customFormat="1" ht="19.5" customHeight="1">
      <c r="A9" s="118" t="s">
        <v>69</v>
      </c>
      <c r="B9" s="116" t="s">
        <v>53</v>
      </c>
      <c r="C9" s="116" t="s">
        <v>81</v>
      </c>
      <c r="D9" s="119">
        <f t="shared" si="0"/>
        <v>12</v>
      </c>
      <c r="E9" s="114"/>
      <c r="F9" s="120">
        <v>9</v>
      </c>
      <c r="G9" s="129">
        <v>36</v>
      </c>
    </row>
    <row r="10" spans="1:7" s="111" customFormat="1" ht="19.5" customHeight="1" thickBot="1">
      <c r="A10" s="118" t="s">
        <v>70</v>
      </c>
      <c r="B10" s="116" t="s">
        <v>81</v>
      </c>
      <c r="C10" s="116" t="s">
        <v>52</v>
      </c>
      <c r="D10" s="119">
        <f t="shared" si="0"/>
        <v>18</v>
      </c>
      <c r="E10" s="114"/>
      <c r="F10" s="121">
        <v>10</v>
      </c>
      <c r="G10" s="130">
        <v>45</v>
      </c>
    </row>
    <row r="11" spans="1:7" ht="19.5" customHeight="1">
      <c r="A11" s="118">
        <v>13</v>
      </c>
      <c r="B11" s="116">
        <v>3</v>
      </c>
      <c r="C11" s="116">
        <v>1</v>
      </c>
      <c r="D11" s="119">
        <f t="shared" si="0"/>
        <v>15</v>
      </c>
      <c r="E11" s="115"/>
      <c r="F11" s="115"/>
      <c r="G11" s="115"/>
    </row>
    <row r="12" spans="1:7" ht="19.5" customHeight="1">
      <c r="A12" s="118">
        <v>14</v>
      </c>
      <c r="B12" s="116">
        <v>2</v>
      </c>
      <c r="C12" s="116">
        <v>2</v>
      </c>
      <c r="D12" s="119">
        <f t="shared" si="0"/>
        <v>18</v>
      </c>
      <c r="E12" s="115"/>
      <c r="F12" s="115"/>
      <c r="G12" s="115"/>
    </row>
    <row r="13" spans="1:7" ht="21.75" customHeight="1" thickBot="1">
      <c r="A13" s="118" t="s">
        <v>71</v>
      </c>
      <c r="B13" s="116">
        <v>5</v>
      </c>
      <c r="C13" s="116">
        <v>0</v>
      </c>
      <c r="D13" s="119">
        <f t="shared" si="0"/>
        <v>15</v>
      </c>
      <c r="E13" s="115"/>
      <c r="F13" s="442" t="s">
        <v>62</v>
      </c>
      <c r="G13" s="442"/>
    </row>
    <row r="14" spans="1:7" ht="36.75" thickBot="1">
      <c r="A14" s="118" t="s">
        <v>72</v>
      </c>
      <c r="B14" s="116">
        <v>1</v>
      </c>
      <c r="C14" s="116">
        <v>3</v>
      </c>
      <c r="D14" s="119">
        <f t="shared" si="0"/>
        <v>21</v>
      </c>
      <c r="F14" s="127" t="s">
        <v>63</v>
      </c>
      <c r="G14" s="112" t="s">
        <v>62</v>
      </c>
    </row>
    <row r="15" spans="1:7" ht="19.5" customHeight="1">
      <c r="A15" s="118">
        <v>16</v>
      </c>
      <c r="B15" s="116">
        <v>0</v>
      </c>
      <c r="C15" s="116">
        <v>4</v>
      </c>
      <c r="D15" s="119">
        <f t="shared" si="0"/>
        <v>24</v>
      </c>
      <c r="F15" s="131">
        <v>8</v>
      </c>
      <c r="G15" s="132">
        <v>7</v>
      </c>
    </row>
    <row r="16" spans="1:7" ht="19.5" customHeight="1">
      <c r="A16" s="118">
        <v>17</v>
      </c>
      <c r="B16" s="116">
        <v>3</v>
      </c>
      <c r="C16" s="116">
        <v>2</v>
      </c>
      <c r="D16" s="119">
        <f t="shared" si="0"/>
        <v>21</v>
      </c>
      <c r="F16" s="120">
        <v>16</v>
      </c>
      <c r="G16" s="129">
        <v>15</v>
      </c>
    </row>
    <row r="17" spans="1:7" ht="19.5" customHeight="1" thickBot="1">
      <c r="A17" s="118" t="s">
        <v>73</v>
      </c>
      <c r="B17" s="116">
        <v>6</v>
      </c>
      <c r="C17" s="116">
        <v>0</v>
      </c>
      <c r="D17" s="119">
        <f t="shared" si="0"/>
        <v>18</v>
      </c>
      <c r="F17" s="121">
        <v>32</v>
      </c>
      <c r="G17" s="130">
        <v>31</v>
      </c>
    </row>
    <row r="18" spans="1:4" ht="19.5" customHeight="1">
      <c r="A18" s="118" t="s">
        <v>74</v>
      </c>
      <c r="B18" s="116">
        <v>2</v>
      </c>
      <c r="C18" s="116">
        <v>3</v>
      </c>
      <c r="D18" s="119">
        <f t="shared" si="0"/>
        <v>24</v>
      </c>
    </row>
    <row r="19" spans="1:4" ht="19.5" customHeight="1">
      <c r="A19" s="118" t="s">
        <v>75</v>
      </c>
      <c r="B19" s="116">
        <v>5</v>
      </c>
      <c r="C19" s="116">
        <v>1</v>
      </c>
      <c r="D19" s="119">
        <f t="shared" si="0"/>
        <v>21</v>
      </c>
    </row>
    <row r="20" spans="1:4" ht="19.5" customHeight="1">
      <c r="A20" s="118" t="s">
        <v>76</v>
      </c>
      <c r="B20" s="116">
        <v>1</v>
      </c>
      <c r="C20" s="116">
        <v>4</v>
      </c>
      <c r="D20" s="119">
        <f t="shared" si="0"/>
        <v>27</v>
      </c>
    </row>
    <row r="21" spans="1:4" ht="19.5" customHeight="1">
      <c r="A21" s="118" t="s">
        <v>77</v>
      </c>
      <c r="B21" s="116">
        <v>4</v>
      </c>
      <c r="C21" s="116">
        <v>2</v>
      </c>
      <c r="D21" s="119">
        <f t="shared" si="0"/>
        <v>24</v>
      </c>
    </row>
    <row r="22" spans="1:4" ht="19.5" customHeight="1">
      <c r="A22" s="118" t="s">
        <v>78</v>
      </c>
      <c r="B22" s="116">
        <v>0</v>
      </c>
      <c r="C22" s="116">
        <v>5</v>
      </c>
      <c r="D22" s="119">
        <f t="shared" si="0"/>
        <v>30</v>
      </c>
    </row>
    <row r="23" spans="1:4" ht="19.5" customHeight="1">
      <c r="A23" s="118" t="s">
        <v>79</v>
      </c>
      <c r="B23" s="116">
        <v>7</v>
      </c>
      <c r="C23" s="116">
        <v>0</v>
      </c>
      <c r="D23" s="119">
        <f t="shared" si="0"/>
        <v>21</v>
      </c>
    </row>
    <row r="24" spans="1:4" ht="19.5" customHeight="1">
      <c r="A24" s="118" t="s">
        <v>80</v>
      </c>
      <c r="B24" s="116">
        <v>3</v>
      </c>
      <c r="C24" s="116">
        <v>3</v>
      </c>
      <c r="D24" s="119">
        <f t="shared" si="0"/>
        <v>27</v>
      </c>
    </row>
    <row r="25" spans="1:4" ht="19.5" customHeight="1">
      <c r="A25" s="120" t="s">
        <v>82</v>
      </c>
      <c r="B25" s="117">
        <v>6</v>
      </c>
      <c r="C25" s="117">
        <v>1</v>
      </c>
      <c r="D25" s="119">
        <f t="shared" si="0"/>
        <v>24</v>
      </c>
    </row>
    <row r="26" spans="1:4" ht="19.5" customHeight="1">
      <c r="A26" s="120" t="s">
        <v>83</v>
      </c>
      <c r="B26" s="117">
        <v>2</v>
      </c>
      <c r="C26" s="117">
        <v>4</v>
      </c>
      <c r="D26" s="119">
        <f t="shared" si="0"/>
        <v>30</v>
      </c>
    </row>
    <row r="27" spans="1:4" ht="19.5" customHeight="1">
      <c r="A27" s="120" t="s">
        <v>84</v>
      </c>
      <c r="B27" s="117">
        <v>5</v>
      </c>
      <c r="C27" s="117">
        <v>2</v>
      </c>
      <c r="D27" s="119">
        <f t="shared" si="0"/>
        <v>27</v>
      </c>
    </row>
    <row r="28" spans="1:4" ht="19.5" customHeight="1">
      <c r="A28" s="120" t="s">
        <v>85</v>
      </c>
      <c r="B28" s="117">
        <v>1</v>
      </c>
      <c r="C28" s="117">
        <v>5</v>
      </c>
      <c r="D28" s="119">
        <f t="shared" si="0"/>
        <v>33</v>
      </c>
    </row>
    <row r="29" spans="1:4" ht="19.5" customHeight="1">
      <c r="A29" s="120" t="s">
        <v>86</v>
      </c>
      <c r="B29" s="117">
        <v>8</v>
      </c>
      <c r="C29" s="117">
        <v>0</v>
      </c>
      <c r="D29" s="119">
        <f t="shared" si="0"/>
        <v>24</v>
      </c>
    </row>
    <row r="30" spans="1:4" ht="19.5" customHeight="1">
      <c r="A30" s="120" t="s">
        <v>87</v>
      </c>
      <c r="B30" s="117">
        <v>0</v>
      </c>
      <c r="C30" s="117">
        <v>6</v>
      </c>
      <c r="D30" s="119">
        <f t="shared" si="0"/>
        <v>36</v>
      </c>
    </row>
    <row r="31" spans="1:4" ht="19.5" customHeight="1">
      <c r="A31" s="120">
        <v>25</v>
      </c>
      <c r="B31" s="117">
        <v>7</v>
      </c>
      <c r="C31" s="117">
        <v>1</v>
      </c>
      <c r="D31" s="119">
        <f t="shared" si="0"/>
        <v>27</v>
      </c>
    </row>
    <row r="32" spans="1:4" ht="19.5" customHeight="1">
      <c r="A32" s="120">
        <v>26</v>
      </c>
      <c r="B32" s="117">
        <v>6</v>
      </c>
      <c r="C32" s="117">
        <v>2</v>
      </c>
      <c r="D32" s="119">
        <f t="shared" si="0"/>
        <v>30</v>
      </c>
    </row>
    <row r="33" spans="1:4" ht="19.5" customHeight="1">
      <c r="A33" s="120">
        <v>27</v>
      </c>
      <c r="B33" s="117">
        <v>9</v>
      </c>
      <c r="C33" s="117">
        <v>0</v>
      </c>
      <c r="D33" s="119">
        <f t="shared" si="0"/>
        <v>27</v>
      </c>
    </row>
    <row r="34" spans="1:4" ht="19.5" customHeight="1">
      <c r="A34" s="120">
        <v>28</v>
      </c>
      <c r="B34" s="117">
        <v>8</v>
      </c>
      <c r="C34" s="117">
        <v>1</v>
      </c>
      <c r="D34" s="119">
        <f t="shared" si="0"/>
        <v>30</v>
      </c>
    </row>
    <row r="35" spans="1:4" ht="19.5" customHeight="1">
      <c r="A35" s="120">
        <v>29</v>
      </c>
      <c r="B35" s="117">
        <v>7</v>
      </c>
      <c r="C35" s="117">
        <v>2</v>
      </c>
      <c r="D35" s="119">
        <f t="shared" si="0"/>
        <v>33</v>
      </c>
    </row>
    <row r="36" spans="1:4" ht="19.5" customHeight="1">
      <c r="A36" s="120">
        <v>30</v>
      </c>
      <c r="B36" s="117">
        <v>10</v>
      </c>
      <c r="C36" s="117">
        <v>0</v>
      </c>
      <c r="D36" s="119">
        <f t="shared" si="0"/>
        <v>30</v>
      </c>
    </row>
    <row r="37" spans="1:4" ht="19.5" customHeight="1">
      <c r="A37" s="120">
        <v>31</v>
      </c>
      <c r="B37" s="117">
        <v>9</v>
      </c>
      <c r="C37" s="117">
        <v>1</v>
      </c>
      <c r="D37" s="119">
        <f t="shared" si="0"/>
        <v>33</v>
      </c>
    </row>
    <row r="38" spans="1:4" ht="19.5" customHeight="1">
      <c r="A38" s="120">
        <v>32</v>
      </c>
      <c r="B38" s="117">
        <v>8</v>
      </c>
      <c r="C38" s="117">
        <v>2</v>
      </c>
      <c r="D38" s="119">
        <f t="shared" si="0"/>
        <v>36</v>
      </c>
    </row>
    <row r="39" spans="1:4" ht="19.5" customHeight="1">
      <c r="A39" s="120">
        <v>33</v>
      </c>
      <c r="B39" s="117">
        <v>11</v>
      </c>
      <c r="C39" s="117">
        <v>0</v>
      </c>
      <c r="D39" s="119">
        <f t="shared" si="0"/>
        <v>33</v>
      </c>
    </row>
    <row r="40" spans="1:4" ht="19.5" customHeight="1">
      <c r="A40" s="120">
        <v>34</v>
      </c>
      <c r="B40" s="117">
        <v>10</v>
      </c>
      <c r="C40" s="117">
        <v>1</v>
      </c>
      <c r="D40" s="119">
        <f t="shared" si="0"/>
        <v>36</v>
      </c>
    </row>
    <row r="41" spans="1:4" ht="19.5" customHeight="1">
      <c r="A41" s="120">
        <v>35</v>
      </c>
      <c r="B41" s="117">
        <v>9</v>
      </c>
      <c r="C41" s="117">
        <v>2</v>
      </c>
      <c r="D41" s="119">
        <f t="shared" si="0"/>
        <v>39</v>
      </c>
    </row>
    <row r="42" spans="1:4" ht="19.5" customHeight="1">
      <c r="A42" s="120">
        <v>36</v>
      </c>
      <c r="B42" s="117">
        <v>12</v>
      </c>
      <c r="C42" s="117">
        <v>0</v>
      </c>
      <c r="D42" s="119">
        <f t="shared" si="0"/>
        <v>36</v>
      </c>
    </row>
    <row r="43" spans="1:4" ht="19.5" customHeight="1">
      <c r="A43" s="120">
        <v>37</v>
      </c>
      <c r="B43" s="117">
        <v>11</v>
      </c>
      <c r="C43" s="117">
        <v>1</v>
      </c>
      <c r="D43" s="119">
        <f t="shared" si="0"/>
        <v>39</v>
      </c>
    </row>
    <row r="44" spans="1:4" ht="19.5" customHeight="1">
      <c r="A44" s="120">
        <v>38</v>
      </c>
      <c r="B44" s="117">
        <v>10</v>
      </c>
      <c r="C44" s="117">
        <v>2</v>
      </c>
      <c r="D44" s="119">
        <f t="shared" si="0"/>
        <v>42</v>
      </c>
    </row>
    <row r="45" spans="1:4" ht="19.5" customHeight="1">
      <c r="A45" s="120">
        <v>39</v>
      </c>
      <c r="B45" s="117">
        <v>13</v>
      </c>
      <c r="C45" s="117">
        <v>0</v>
      </c>
      <c r="D45" s="119">
        <f t="shared" si="0"/>
        <v>39</v>
      </c>
    </row>
    <row r="46" spans="1:4" ht="19.5" customHeight="1">
      <c r="A46" s="120">
        <v>40</v>
      </c>
      <c r="B46" s="117">
        <v>12</v>
      </c>
      <c r="C46" s="117">
        <v>1</v>
      </c>
      <c r="D46" s="119">
        <f t="shared" si="0"/>
        <v>42</v>
      </c>
    </row>
    <row r="47" spans="1:4" ht="19.5" customHeight="1">
      <c r="A47" s="120">
        <v>41</v>
      </c>
      <c r="B47" s="117">
        <v>11</v>
      </c>
      <c r="C47" s="117">
        <v>2</v>
      </c>
      <c r="D47" s="119">
        <f t="shared" si="0"/>
        <v>45</v>
      </c>
    </row>
    <row r="48" spans="1:4" ht="19.5" customHeight="1">
      <c r="A48" s="120">
        <v>42</v>
      </c>
      <c r="B48" s="117">
        <v>10</v>
      </c>
      <c r="C48" s="117">
        <v>3</v>
      </c>
      <c r="D48" s="119">
        <f t="shared" si="0"/>
        <v>48</v>
      </c>
    </row>
    <row r="49" spans="1:4" ht="19.5" customHeight="1">
      <c r="A49" s="120">
        <v>43</v>
      </c>
      <c r="B49" s="117">
        <v>13</v>
      </c>
      <c r="C49" s="117">
        <v>1</v>
      </c>
      <c r="D49" s="119">
        <f t="shared" si="0"/>
        <v>45</v>
      </c>
    </row>
    <row r="50" spans="1:4" ht="19.5" customHeight="1">
      <c r="A50" s="120">
        <v>44</v>
      </c>
      <c r="B50" s="117">
        <v>12</v>
      </c>
      <c r="C50" s="117">
        <v>2</v>
      </c>
      <c r="D50" s="119">
        <f t="shared" si="0"/>
        <v>48</v>
      </c>
    </row>
    <row r="51" spans="1:4" ht="19.5" customHeight="1">
      <c r="A51" s="120">
        <v>45</v>
      </c>
      <c r="B51" s="117">
        <v>15</v>
      </c>
      <c r="C51" s="117">
        <v>0</v>
      </c>
      <c r="D51" s="119">
        <f t="shared" si="0"/>
        <v>45</v>
      </c>
    </row>
    <row r="52" spans="1:4" ht="19.5" customHeight="1">
      <c r="A52" s="120">
        <v>46</v>
      </c>
      <c r="B52" s="117">
        <v>14</v>
      </c>
      <c r="C52" s="117">
        <v>1</v>
      </c>
      <c r="D52" s="119">
        <f t="shared" si="0"/>
        <v>48</v>
      </c>
    </row>
    <row r="53" spans="1:4" ht="19.5" customHeight="1">
      <c r="A53" s="120">
        <v>47</v>
      </c>
      <c r="B53" s="117">
        <v>13</v>
      </c>
      <c r="C53" s="117">
        <v>2</v>
      </c>
      <c r="D53" s="119">
        <f t="shared" si="0"/>
        <v>51</v>
      </c>
    </row>
    <row r="54" spans="1:4" ht="19.5" customHeight="1" thickBot="1">
      <c r="A54" s="121">
        <v>48</v>
      </c>
      <c r="B54" s="122">
        <v>16</v>
      </c>
      <c r="C54" s="122"/>
      <c r="D54" s="123">
        <f t="shared" si="0"/>
        <v>48</v>
      </c>
    </row>
  </sheetData>
  <sheetProtection/>
  <mergeCells count="3">
    <mergeCell ref="F1:G1"/>
    <mergeCell ref="A1:D1"/>
    <mergeCell ref="F13:G13"/>
  </mergeCells>
  <printOptions horizontalCentered="1" verticalCentered="1"/>
  <pageMargins left="0" right="0" top="0" bottom="0" header="0" footer="0"/>
  <pageSetup fitToHeight="1" fitToWidth="1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5.7109375" style="83" customWidth="1"/>
    <col min="2" max="2" width="30.7109375" style="83" customWidth="1"/>
    <col min="3" max="4" width="5.7109375" style="83" customWidth="1"/>
    <col min="5" max="5" width="30.7109375" style="83" customWidth="1"/>
    <col min="6" max="7" width="5.7109375" style="83" customWidth="1"/>
    <col min="8" max="8" width="30.7109375" style="83" customWidth="1"/>
    <col min="9" max="10" width="5.7109375" style="83" customWidth="1"/>
    <col min="11" max="11" width="30.7109375" style="83" customWidth="1"/>
    <col min="12" max="16384" width="9.140625" style="83" customWidth="1"/>
  </cols>
  <sheetData>
    <row r="1" spans="1:11" ht="30.75" customHeight="1">
      <c r="A1" s="443" t="s">
        <v>189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37.5" customHeight="1">
      <c r="A2" s="444" t="s">
        <v>151</v>
      </c>
      <c r="B2" s="444"/>
      <c r="C2" s="370"/>
      <c r="D2" s="444" t="s">
        <v>152</v>
      </c>
      <c r="E2" s="444"/>
      <c r="F2" s="370"/>
      <c r="G2" s="444" t="s">
        <v>153</v>
      </c>
      <c r="H2" s="444"/>
      <c r="J2" s="444" t="s">
        <v>154</v>
      </c>
      <c r="K2" s="444"/>
    </row>
    <row r="3" spans="1:13" s="84" customFormat="1" ht="37.5" customHeight="1">
      <c r="A3" s="86">
        <v>1</v>
      </c>
      <c r="B3" s="85"/>
      <c r="D3" s="86">
        <v>1</v>
      </c>
      <c r="E3" s="85"/>
      <c r="F3" s="371"/>
      <c r="G3" s="86">
        <v>1</v>
      </c>
      <c r="H3" s="85"/>
      <c r="J3" s="86">
        <v>1</v>
      </c>
      <c r="K3" s="85"/>
      <c r="M3" s="144"/>
    </row>
    <row r="4" spans="1:11" s="84" customFormat="1" ht="37.5" customHeight="1">
      <c r="A4" s="86">
        <v>2</v>
      </c>
      <c r="B4" s="85"/>
      <c r="D4" s="86">
        <v>2</v>
      </c>
      <c r="E4" s="85"/>
      <c r="F4" s="371"/>
      <c r="G4" s="86">
        <v>2</v>
      </c>
      <c r="H4" s="85"/>
      <c r="J4" s="86">
        <v>2</v>
      </c>
      <c r="K4" s="85"/>
    </row>
    <row r="5" spans="1:11" s="84" customFormat="1" ht="37.5" customHeight="1">
      <c r="A5" s="86">
        <v>3</v>
      </c>
      <c r="B5" s="85"/>
      <c r="D5" s="86">
        <v>3</v>
      </c>
      <c r="E5" s="85"/>
      <c r="F5" s="371"/>
      <c r="G5" s="86">
        <v>3</v>
      </c>
      <c r="H5" s="85"/>
      <c r="J5" s="86">
        <v>3</v>
      </c>
      <c r="K5" s="85"/>
    </row>
    <row r="6" spans="1:11" s="84" customFormat="1" ht="37.5" customHeight="1">
      <c r="A6" s="86">
        <v>4</v>
      </c>
      <c r="B6" s="85"/>
      <c r="D6" s="86">
        <v>4</v>
      </c>
      <c r="E6" s="85"/>
      <c r="F6" s="371"/>
      <c r="G6" s="86">
        <v>4</v>
      </c>
      <c r="H6" s="85"/>
      <c r="J6" s="86">
        <v>4</v>
      </c>
      <c r="K6" s="85"/>
    </row>
    <row r="7" ht="19.5" customHeight="1"/>
    <row r="8" spans="1:11" ht="37.5" customHeight="1">
      <c r="A8" s="444" t="s">
        <v>155</v>
      </c>
      <c r="B8" s="444"/>
      <c r="C8" s="370"/>
      <c r="D8" s="444" t="s">
        <v>156</v>
      </c>
      <c r="E8" s="444"/>
      <c r="F8" s="370"/>
      <c r="G8" s="444" t="s">
        <v>157</v>
      </c>
      <c r="H8" s="444"/>
      <c r="J8" s="444" t="s">
        <v>158</v>
      </c>
      <c r="K8" s="444"/>
    </row>
    <row r="9" spans="1:11" ht="37.5" customHeight="1">
      <c r="A9" s="86">
        <v>1</v>
      </c>
      <c r="B9" s="85"/>
      <c r="C9" s="84"/>
      <c r="D9" s="86">
        <v>1</v>
      </c>
      <c r="E9" s="85"/>
      <c r="F9" s="371"/>
      <c r="G9" s="86">
        <v>1</v>
      </c>
      <c r="H9" s="85"/>
      <c r="I9" s="84"/>
      <c r="J9" s="86">
        <v>1</v>
      </c>
      <c r="K9" s="85"/>
    </row>
    <row r="10" spans="1:11" ht="37.5" customHeight="1">
      <c r="A10" s="86">
        <v>2</v>
      </c>
      <c r="B10" s="85"/>
      <c r="C10" s="84"/>
      <c r="D10" s="86">
        <v>2</v>
      </c>
      <c r="E10" s="85"/>
      <c r="F10" s="371"/>
      <c r="G10" s="86">
        <v>2</v>
      </c>
      <c r="H10" s="85"/>
      <c r="I10" s="84"/>
      <c r="J10" s="86">
        <v>2</v>
      </c>
      <c r="K10" s="85"/>
    </row>
    <row r="11" spans="1:11" ht="37.5" customHeight="1">
      <c r="A11" s="86">
        <v>3</v>
      </c>
      <c r="B11" s="85"/>
      <c r="C11" s="84"/>
      <c r="D11" s="86">
        <v>3</v>
      </c>
      <c r="E11" s="85"/>
      <c r="F11" s="371"/>
      <c r="G11" s="86">
        <v>3</v>
      </c>
      <c r="H11" s="85"/>
      <c r="I11" s="84"/>
      <c r="J11" s="86">
        <v>3</v>
      </c>
      <c r="K11" s="85"/>
    </row>
    <row r="12" spans="1:11" ht="37.5" customHeight="1">
      <c r="A12" s="86">
        <v>4</v>
      </c>
      <c r="B12" s="85"/>
      <c r="C12" s="84"/>
      <c r="D12" s="86">
        <v>4</v>
      </c>
      <c r="E12" s="85"/>
      <c r="F12" s="371"/>
      <c r="G12" s="86">
        <v>4</v>
      </c>
      <c r="H12" s="85"/>
      <c r="I12" s="84"/>
      <c r="J12" s="86">
        <v>4</v>
      </c>
      <c r="K12" s="85"/>
    </row>
    <row r="13" ht="19.5" customHeight="1"/>
    <row r="14" spans="1:11" ht="37.5" customHeight="1">
      <c r="A14" s="444" t="s">
        <v>159</v>
      </c>
      <c r="B14" s="444"/>
      <c r="C14" s="370"/>
      <c r="D14" s="444" t="s">
        <v>160</v>
      </c>
      <c r="E14" s="444"/>
      <c r="F14" s="370"/>
      <c r="G14" s="444" t="s">
        <v>161</v>
      </c>
      <c r="H14" s="444"/>
      <c r="J14" s="444" t="s">
        <v>162</v>
      </c>
      <c r="K14" s="444"/>
    </row>
    <row r="15" spans="1:11" ht="37.5" customHeight="1">
      <c r="A15" s="86">
        <v>1</v>
      </c>
      <c r="B15" s="85"/>
      <c r="C15" s="84"/>
      <c r="D15" s="86">
        <v>1</v>
      </c>
      <c r="E15" s="85"/>
      <c r="F15" s="371"/>
      <c r="G15" s="86">
        <v>1</v>
      </c>
      <c r="H15" s="85"/>
      <c r="I15" s="84"/>
      <c r="J15" s="86">
        <v>1</v>
      </c>
      <c r="K15" s="85"/>
    </row>
    <row r="16" spans="1:11" ht="37.5" customHeight="1">
      <c r="A16" s="86">
        <v>2</v>
      </c>
      <c r="B16" s="85"/>
      <c r="C16" s="84"/>
      <c r="D16" s="86">
        <v>2</v>
      </c>
      <c r="E16" s="85"/>
      <c r="F16" s="371"/>
      <c r="G16" s="86">
        <v>2</v>
      </c>
      <c r="H16" s="85"/>
      <c r="I16" s="84"/>
      <c r="J16" s="86">
        <v>2</v>
      </c>
      <c r="K16" s="85"/>
    </row>
    <row r="17" spans="1:11" ht="37.5" customHeight="1">
      <c r="A17" s="86">
        <v>3</v>
      </c>
      <c r="B17" s="85"/>
      <c r="C17" s="84"/>
      <c r="D17" s="86">
        <v>3</v>
      </c>
      <c r="E17" s="85"/>
      <c r="F17" s="371"/>
      <c r="G17" s="86">
        <v>3</v>
      </c>
      <c r="H17" s="85"/>
      <c r="I17" s="84"/>
      <c r="J17" s="86">
        <v>3</v>
      </c>
      <c r="K17" s="85"/>
    </row>
    <row r="18" spans="1:11" ht="37.5" customHeight="1">
      <c r="A18" s="86">
        <v>4</v>
      </c>
      <c r="B18" s="85"/>
      <c r="C18" s="84"/>
      <c r="D18" s="86">
        <v>4</v>
      </c>
      <c r="E18" s="85"/>
      <c r="F18" s="371"/>
      <c r="G18" s="86">
        <v>4</v>
      </c>
      <c r="H18" s="85"/>
      <c r="I18" s="84"/>
      <c r="J18" s="86">
        <v>4</v>
      </c>
      <c r="K18" s="85"/>
    </row>
    <row r="19" ht="39.75" customHeight="1"/>
  </sheetData>
  <sheetProtection/>
  <mergeCells count="13">
    <mergeCell ref="A14:B14"/>
    <mergeCell ref="D14:E14"/>
    <mergeCell ref="G14:H14"/>
    <mergeCell ref="J14:K14"/>
    <mergeCell ref="A1:K1"/>
    <mergeCell ref="A2:B2"/>
    <mergeCell ref="D2:E2"/>
    <mergeCell ref="G2:H2"/>
    <mergeCell ref="J2:K2"/>
    <mergeCell ref="A8:B8"/>
    <mergeCell ref="D8:E8"/>
    <mergeCell ref="G8:H8"/>
    <mergeCell ref="J8:K8"/>
  </mergeCells>
  <printOptions horizontalCentered="1" verticalCentered="1"/>
  <pageMargins left="0" right="0" top="0" bottom="0" header="0" footer="0"/>
  <pageSetup fitToHeight="1" fitToWidth="1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5.7109375" style="83" customWidth="1"/>
    <col min="2" max="2" width="30.7109375" style="83" customWidth="1"/>
    <col min="3" max="4" width="5.7109375" style="83" customWidth="1"/>
    <col min="5" max="5" width="30.7109375" style="83" customWidth="1"/>
    <col min="6" max="7" width="5.7109375" style="83" customWidth="1"/>
    <col min="8" max="8" width="30.7109375" style="83" customWidth="1"/>
    <col min="9" max="10" width="5.7109375" style="83" customWidth="1"/>
    <col min="11" max="11" width="30.7109375" style="83" customWidth="1"/>
    <col min="12" max="16384" width="9.140625" style="83" customWidth="1"/>
  </cols>
  <sheetData>
    <row r="1" spans="1:11" ht="30.75" customHeight="1">
      <c r="A1" s="443" t="s">
        <v>190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37.5" customHeight="1">
      <c r="A2" s="444" t="s">
        <v>151</v>
      </c>
      <c r="B2" s="444"/>
      <c r="C2" s="370"/>
      <c r="D2" s="444" t="s">
        <v>152</v>
      </c>
      <c r="E2" s="444"/>
      <c r="F2" s="370"/>
      <c r="G2" s="444" t="s">
        <v>153</v>
      </c>
      <c r="H2" s="444"/>
      <c r="J2" s="444" t="s">
        <v>154</v>
      </c>
      <c r="K2" s="444"/>
    </row>
    <row r="3" spans="1:13" s="84" customFormat="1" ht="37.5" customHeight="1">
      <c r="A3" s="86">
        <v>1</v>
      </c>
      <c r="B3" s="85"/>
      <c r="D3" s="86">
        <v>1</v>
      </c>
      <c r="E3" s="85"/>
      <c r="F3" s="371"/>
      <c r="G3" s="86">
        <v>1</v>
      </c>
      <c r="H3" s="85"/>
      <c r="J3" s="86">
        <v>1</v>
      </c>
      <c r="K3" s="85"/>
      <c r="M3" s="144"/>
    </row>
    <row r="4" spans="1:11" s="84" customFormat="1" ht="37.5" customHeight="1">
      <c r="A4" s="86">
        <v>2</v>
      </c>
      <c r="B4" s="85"/>
      <c r="D4" s="86">
        <v>2</v>
      </c>
      <c r="E4" s="85"/>
      <c r="F4" s="371"/>
      <c r="G4" s="86">
        <v>2</v>
      </c>
      <c r="H4" s="85"/>
      <c r="J4" s="86">
        <v>2</v>
      </c>
      <c r="K4" s="85"/>
    </row>
    <row r="5" spans="1:11" s="84" customFormat="1" ht="37.5" customHeight="1">
      <c r="A5" s="86">
        <v>3</v>
      </c>
      <c r="B5" s="85"/>
      <c r="D5" s="86">
        <v>3</v>
      </c>
      <c r="E5" s="85"/>
      <c r="F5" s="371"/>
      <c r="G5" s="86">
        <v>3</v>
      </c>
      <c r="H5" s="85"/>
      <c r="J5" s="86">
        <v>3</v>
      </c>
      <c r="K5" s="85"/>
    </row>
    <row r="6" spans="1:11" s="84" customFormat="1" ht="37.5" customHeight="1">
      <c r="A6" s="86">
        <v>4</v>
      </c>
      <c r="B6" s="85"/>
      <c r="D6" s="86">
        <v>4</v>
      </c>
      <c r="E6" s="85"/>
      <c r="F6" s="371"/>
      <c r="G6" s="86">
        <v>4</v>
      </c>
      <c r="H6" s="85"/>
      <c r="J6" s="86">
        <v>4</v>
      </c>
      <c r="K6" s="85"/>
    </row>
    <row r="7" ht="19.5" customHeight="1"/>
    <row r="8" spans="1:11" ht="37.5" customHeight="1">
      <c r="A8" s="444" t="s">
        <v>155</v>
      </c>
      <c r="B8" s="444"/>
      <c r="C8" s="370"/>
      <c r="D8" s="444" t="s">
        <v>156</v>
      </c>
      <c r="E8" s="444"/>
      <c r="F8" s="370"/>
      <c r="G8" s="444" t="s">
        <v>157</v>
      </c>
      <c r="H8" s="444"/>
      <c r="J8" s="444" t="s">
        <v>158</v>
      </c>
      <c r="K8" s="444"/>
    </row>
    <row r="9" spans="1:11" ht="37.5" customHeight="1">
      <c r="A9" s="86">
        <v>1</v>
      </c>
      <c r="B9" s="85"/>
      <c r="C9" s="84"/>
      <c r="D9" s="86">
        <v>1</v>
      </c>
      <c r="E9" s="85"/>
      <c r="F9" s="371"/>
      <c r="G9" s="86">
        <v>1</v>
      </c>
      <c r="H9" s="85"/>
      <c r="I9" s="84"/>
      <c r="J9" s="86">
        <v>1</v>
      </c>
      <c r="K9" s="85"/>
    </row>
    <row r="10" spans="1:11" ht="37.5" customHeight="1">
      <c r="A10" s="86">
        <v>2</v>
      </c>
      <c r="B10" s="85"/>
      <c r="C10" s="84"/>
      <c r="D10" s="86">
        <v>2</v>
      </c>
      <c r="E10" s="85"/>
      <c r="F10" s="371"/>
      <c r="G10" s="86">
        <v>2</v>
      </c>
      <c r="H10" s="85"/>
      <c r="I10" s="84"/>
      <c r="J10" s="86">
        <v>2</v>
      </c>
      <c r="K10" s="85"/>
    </row>
    <row r="11" spans="1:11" ht="37.5" customHeight="1">
      <c r="A11" s="86">
        <v>3</v>
      </c>
      <c r="B11" s="85"/>
      <c r="C11" s="84"/>
      <c r="D11" s="86">
        <v>3</v>
      </c>
      <c r="E11" s="85"/>
      <c r="F11" s="371"/>
      <c r="G11" s="86">
        <v>3</v>
      </c>
      <c r="H11" s="85"/>
      <c r="I11" s="84"/>
      <c r="J11" s="86">
        <v>3</v>
      </c>
      <c r="K11" s="85"/>
    </row>
    <row r="12" spans="1:11" ht="37.5" customHeight="1">
      <c r="A12" s="86">
        <v>4</v>
      </c>
      <c r="B12" s="85"/>
      <c r="C12" s="84"/>
      <c r="D12" s="86">
        <v>4</v>
      </c>
      <c r="E12" s="85"/>
      <c r="F12" s="371"/>
      <c r="G12" s="86">
        <v>4</v>
      </c>
      <c r="H12" s="85"/>
      <c r="I12" s="84"/>
      <c r="J12" s="86">
        <v>4</v>
      </c>
      <c r="K12" s="85"/>
    </row>
    <row r="13" ht="19.5" customHeight="1"/>
    <row r="14" spans="1:11" ht="37.5" customHeight="1">
      <c r="A14" s="444" t="s">
        <v>159</v>
      </c>
      <c r="B14" s="444"/>
      <c r="C14" s="370"/>
      <c r="D14" s="444" t="s">
        <v>160</v>
      </c>
      <c r="E14" s="444"/>
      <c r="F14" s="370"/>
      <c r="G14" s="444" t="s">
        <v>161</v>
      </c>
      <c r="H14" s="444"/>
      <c r="J14" s="444" t="s">
        <v>162</v>
      </c>
      <c r="K14" s="444"/>
    </row>
    <row r="15" spans="1:11" ht="37.5" customHeight="1">
      <c r="A15" s="86">
        <v>1</v>
      </c>
      <c r="B15" s="85"/>
      <c r="C15" s="84"/>
      <c r="D15" s="86">
        <v>1</v>
      </c>
      <c r="E15" s="85"/>
      <c r="F15" s="371"/>
      <c r="G15" s="86">
        <v>1</v>
      </c>
      <c r="H15" s="85"/>
      <c r="I15" s="84"/>
      <c r="J15" s="86">
        <v>1</v>
      </c>
      <c r="K15" s="85"/>
    </row>
    <row r="16" spans="1:11" ht="37.5" customHeight="1">
      <c r="A16" s="86">
        <v>2</v>
      </c>
      <c r="B16" s="85"/>
      <c r="C16" s="84"/>
      <c r="D16" s="86">
        <v>2</v>
      </c>
      <c r="E16" s="85"/>
      <c r="F16" s="371"/>
      <c r="G16" s="86">
        <v>2</v>
      </c>
      <c r="H16" s="85"/>
      <c r="I16" s="84"/>
      <c r="J16" s="86">
        <v>2</v>
      </c>
      <c r="K16" s="85"/>
    </row>
    <row r="17" spans="1:11" ht="37.5" customHeight="1">
      <c r="A17" s="86">
        <v>3</v>
      </c>
      <c r="B17" s="85"/>
      <c r="C17" s="84"/>
      <c r="D17" s="86">
        <v>3</v>
      </c>
      <c r="E17" s="85"/>
      <c r="F17" s="371"/>
      <c r="G17" s="86">
        <v>3</v>
      </c>
      <c r="H17" s="85"/>
      <c r="I17" s="84"/>
      <c r="J17" s="86">
        <v>3</v>
      </c>
      <c r="K17" s="85"/>
    </row>
    <row r="18" spans="1:11" ht="37.5" customHeight="1">
      <c r="A18" s="86">
        <v>4</v>
      </c>
      <c r="B18" s="85"/>
      <c r="C18" s="84"/>
      <c r="D18" s="86">
        <v>4</v>
      </c>
      <c r="E18" s="85"/>
      <c r="F18" s="371"/>
      <c r="G18" s="86">
        <v>4</v>
      </c>
      <c r="H18" s="85"/>
      <c r="I18" s="84"/>
      <c r="J18" s="86">
        <v>4</v>
      </c>
      <c r="K18" s="85"/>
    </row>
    <row r="19" ht="39.75" customHeight="1"/>
  </sheetData>
  <sheetProtection/>
  <mergeCells count="13">
    <mergeCell ref="A1:K1"/>
    <mergeCell ref="A2:B2"/>
    <mergeCell ref="D2:E2"/>
    <mergeCell ref="G2:H2"/>
    <mergeCell ref="J2:K2"/>
    <mergeCell ref="A8:B8"/>
    <mergeCell ref="D8:E8"/>
    <mergeCell ref="G8:H8"/>
    <mergeCell ref="J8:K8"/>
    <mergeCell ref="A14:B14"/>
    <mergeCell ref="D14:E14"/>
    <mergeCell ref="G14:H14"/>
    <mergeCell ref="J14:K14"/>
  </mergeCells>
  <printOptions horizontalCentered="1" verticalCentered="1"/>
  <pageMargins left="0" right="0" top="0" bottom="0" header="0" footer="0"/>
  <pageSetup fitToHeight="1" fitToWidth="1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22" width="5.7109375" style="18" customWidth="1"/>
    <col min="23" max="23" width="6.7109375" style="18" customWidth="1"/>
    <col min="24" max="24" width="5.7109375" style="18" customWidth="1"/>
    <col min="25" max="26" width="3.7109375" style="18" customWidth="1"/>
    <col min="27" max="27" width="5.7109375" style="18" customWidth="1"/>
    <col min="28" max="32" width="9.140625" style="18" customWidth="1"/>
    <col min="33" max="34" width="4.28125" style="18" customWidth="1"/>
    <col min="35" max="36" width="9.140625" style="18" customWidth="1"/>
    <col min="37" max="37" width="5.7109375" style="18" customWidth="1"/>
    <col min="38" max="16384" width="9.140625" style="18" customWidth="1"/>
  </cols>
  <sheetData>
    <row r="1" spans="1:37" ht="28.5" thickBot="1">
      <c r="A1" s="445" t="s">
        <v>202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7"/>
      <c r="S1" s="448" t="s">
        <v>206</v>
      </c>
      <c r="T1" s="449"/>
      <c r="U1" s="449"/>
      <c r="V1" s="450"/>
      <c r="W1" s="419">
        <v>1</v>
      </c>
      <c r="X1" s="101"/>
      <c r="Y1" s="30"/>
      <c r="Z1" s="30"/>
      <c r="AA1" s="101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0"/>
      <c r="W2" s="30"/>
      <c r="X2" s="101"/>
      <c r="Y2" s="30"/>
      <c r="Z2" s="30"/>
      <c r="AA2" s="101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ht="13.5" thickBot="1">
      <c r="A3" s="30"/>
      <c r="B3" s="30"/>
      <c r="C3" s="30"/>
      <c r="D3" s="30"/>
      <c r="E3" s="30"/>
      <c r="F3" s="31"/>
      <c r="G3" s="31">
        <v>1</v>
      </c>
      <c r="H3" s="31"/>
      <c r="I3" s="31"/>
      <c r="J3" s="31">
        <v>2</v>
      </c>
      <c r="K3" s="31"/>
      <c r="L3" s="31"/>
      <c r="M3" s="31">
        <v>3</v>
      </c>
      <c r="N3" s="31"/>
      <c r="O3" s="30"/>
      <c r="P3" s="30"/>
      <c r="Q3" s="30"/>
      <c r="R3" s="30"/>
      <c r="S3" s="30"/>
      <c r="T3" s="30"/>
      <c r="U3" s="30"/>
      <c r="V3" s="30"/>
      <c r="W3" s="30"/>
      <c r="X3" s="101"/>
      <c r="Y3" s="30"/>
      <c r="Z3" s="30"/>
      <c r="AA3" s="101"/>
      <c r="AB3" s="420"/>
      <c r="AC3" s="420"/>
      <c r="AD3" s="420"/>
      <c r="AE3" s="420"/>
      <c r="AF3" s="420"/>
      <c r="AG3" s="420"/>
      <c r="AH3" s="420"/>
      <c r="AI3" s="30"/>
      <c r="AJ3" s="30"/>
      <c r="AK3" s="30"/>
    </row>
    <row r="4" spans="1:37" ht="57.75" customHeight="1" thickBot="1">
      <c r="A4" s="456" t="str">
        <f>A1</f>
        <v>BTM NMŽ - Lomnice nad Luž. - 28.9.2021 - Dívky</v>
      </c>
      <c r="B4" s="457"/>
      <c r="C4" s="457"/>
      <c r="D4" s="457"/>
      <c r="E4" s="502"/>
      <c r="F4" s="503">
        <f>B5</f>
        <v>0</v>
      </c>
      <c r="G4" s="460"/>
      <c r="H4" s="460"/>
      <c r="I4" s="460">
        <f>B6</f>
        <v>0</v>
      </c>
      <c r="J4" s="460"/>
      <c r="K4" s="460"/>
      <c r="L4" s="460">
        <f>B7</f>
        <v>0</v>
      </c>
      <c r="M4" s="460"/>
      <c r="N4" s="504"/>
      <c r="O4" s="505" t="s">
        <v>26</v>
      </c>
      <c r="P4" s="453"/>
      <c r="Q4" s="454"/>
      <c r="R4" s="453" t="s">
        <v>1</v>
      </c>
      <c r="S4" s="462"/>
      <c r="T4" s="451" t="s">
        <v>23</v>
      </c>
      <c r="U4" s="452"/>
      <c r="V4" s="453" t="s">
        <v>0</v>
      </c>
      <c r="W4" s="454"/>
      <c r="X4" s="101"/>
      <c r="Y4" s="455" t="s">
        <v>1</v>
      </c>
      <c r="Z4" s="455"/>
      <c r="AA4" s="101"/>
      <c r="AB4" s="420"/>
      <c r="AC4" s="420"/>
      <c r="AD4" s="421"/>
      <c r="AE4" s="422"/>
      <c r="AF4" s="420"/>
      <c r="AG4" s="420"/>
      <c r="AH4" s="420"/>
      <c r="AI4" s="30"/>
      <c r="AJ4" s="30"/>
      <c r="AK4" s="30"/>
    </row>
    <row r="5" spans="1:37" ht="49.5" customHeight="1">
      <c r="A5" s="32">
        <v>1</v>
      </c>
      <c r="B5" s="463">
        <f>B17</f>
        <v>0</v>
      </c>
      <c r="C5" s="463"/>
      <c r="D5" s="463"/>
      <c r="E5" s="506"/>
      <c r="F5" s="467" t="str">
        <f>K17</f>
        <v>BTM Lomnice</v>
      </c>
      <c r="G5" s="507"/>
      <c r="H5" s="507"/>
      <c r="I5" s="21"/>
      <c r="J5" s="39" t="s">
        <v>24</v>
      </c>
      <c r="K5" s="22"/>
      <c r="L5" s="378">
        <f>IF(AND($H$7&gt;=1,$H$7&lt;=3),$H$7,IF(AND($H$7=""),"",IF($H$7=0,"0")))</f>
      </c>
      <c r="M5" s="39" t="s">
        <v>24</v>
      </c>
      <c r="N5" s="379">
        <f>IF(AND($F$7&gt;=1,$F$7&lt;=3),$F$7,IF(AND($F$7=""),"",IF($F$7=0,"0")))</f>
      </c>
      <c r="O5" s="41" t="e">
        <f>I5+L5</f>
        <v>#VALUE!</v>
      </c>
      <c r="P5" s="39" t="s">
        <v>24</v>
      </c>
      <c r="Q5" s="40" t="e">
        <f>K5+N5</f>
        <v>#VALUE!</v>
      </c>
      <c r="R5" s="468" t="e">
        <f>Y5+Z5</f>
        <v>#VALUE!</v>
      </c>
      <c r="S5" s="468"/>
      <c r="T5" s="469"/>
      <c r="U5" s="470"/>
      <c r="V5" s="471"/>
      <c r="W5" s="472"/>
      <c r="X5" s="101"/>
      <c r="Y5" s="380">
        <f>IF(AND($I$5&gt;=1,$I$5&lt;=2),1,IF(AND($I$5=3),2,IF(AND($I$5=""),"",IF($I$5=0,"1"))))</f>
      </c>
      <c r="Z5" s="380">
        <f>IF(AND($H$7&gt;=1,$H$7&lt;=2),1,IF(AND($H$7=3),2,IF(AND($H$7=""),"",IF($H$7=0,"1"))))</f>
      </c>
      <c r="AA5" s="101"/>
      <c r="AB5" s="423"/>
      <c r="AC5" s="420"/>
      <c r="AD5" s="421"/>
      <c r="AE5" s="422"/>
      <c r="AF5" s="420"/>
      <c r="AG5" s="420"/>
      <c r="AH5" s="420"/>
      <c r="AI5" s="30"/>
      <c r="AJ5" s="30"/>
      <c r="AK5" s="30"/>
    </row>
    <row r="6" spans="1:37" ht="49.5" customHeight="1">
      <c r="A6" s="33">
        <v>2</v>
      </c>
      <c r="B6" s="463">
        <f>B18</f>
        <v>0</v>
      </c>
      <c r="C6" s="463"/>
      <c r="D6" s="463"/>
      <c r="E6" s="506"/>
      <c r="F6" s="374">
        <f>IF(AND($K$5&gt;=1,$K$5&lt;=3),$K$5,IF(AND($K$5=""),"",IF($K$5=0,"0")))</f>
      </c>
      <c r="G6" s="38" t="s">
        <v>24</v>
      </c>
      <c r="H6" s="375">
        <f>IF(AND($I$5&gt;=1,$I$5&lt;=3),$I$5,IF(AND($I$5=""),"",IF($I$5=0,"0")))</f>
      </c>
      <c r="I6" s="508" t="str">
        <f>K17</f>
        <v>BTM Lomnice</v>
      </c>
      <c r="J6" s="508"/>
      <c r="K6" s="508"/>
      <c r="L6" s="23"/>
      <c r="M6" s="38" t="s">
        <v>24</v>
      </c>
      <c r="N6" s="104"/>
      <c r="O6" s="41" t="e">
        <f>F6+L6</f>
        <v>#VALUE!</v>
      </c>
      <c r="P6" s="38" t="s">
        <v>24</v>
      </c>
      <c r="Q6" s="42" t="e">
        <f>H6+N6</f>
        <v>#VALUE!</v>
      </c>
      <c r="R6" s="468" t="e">
        <f>Z6+Y6</f>
        <v>#VALUE!</v>
      </c>
      <c r="S6" s="468"/>
      <c r="T6" s="476"/>
      <c r="U6" s="477"/>
      <c r="V6" s="478"/>
      <c r="W6" s="479"/>
      <c r="X6" s="101"/>
      <c r="Y6" s="380">
        <f>IF(AND($K$5&gt;=1,$K$5&lt;=2),1,IF(AND($K$5=3),2,IF(AND($K$5=""),"",IF($K$5=0,"1"))))</f>
      </c>
      <c r="Z6" s="380">
        <f>IF(AND($L$6&gt;=1,$L$6&lt;=2),1,IF(AND($L$6=3),2,IF(AND($L$6=""),"",IF($L$6=0,"1"))))</f>
      </c>
      <c r="AA6" s="101"/>
      <c r="AB6" s="387"/>
      <c r="AC6" s="420"/>
      <c r="AD6" s="420"/>
      <c r="AE6" s="420"/>
      <c r="AF6" s="420"/>
      <c r="AG6" s="30"/>
      <c r="AH6" s="420"/>
      <c r="AI6" s="30"/>
      <c r="AJ6" s="30"/>
      <c r="AK6" s="30"/>
    </row>
    <row r="7" spans="1:37" ht="49.5" customHeight="1" thickBot="1">
      <c r="A7" s="34">
        <v>3</v>
      </c>
      <c r="B7" s="480">
        <f>B19</f>
        <v>0</v>
      </c>
      <c r="C7" s="480"/>
      <c r="D7" s="480"/>
      <c r="E7" s="509"/>
      <c r="F7" s="106"/>
      <c r="G7" s="35" t="s">
        <v>24</v>
      </c>
      <c r="H7" s="50"/>
      <c r="I7" s="376">
        <f>IF(AND($N$6&gt;=1,$N$6&lt;=3),$N$6,IF(AND($N$6=""),"",IF($N$6=0,"0")))</f>
      </c>
      <c r="J7" s="35" t="s">
        <v>24</v>
      </c>
      <c r="K7" s="377">
        <f>IF(AND($L$6&gt;=1,$L$6&lt;=3),$L$6,IF(AND($L$6=""),"",IF($L$6=0,"0")))</f>
      </c>
      <c r="L7" s="510" t="str">
        <f>K17</f>
        <v>BTM Lomnice</v>
      </c>
      <c r="M7" s="510"/>
      <c r="N7" s="482"/>
      <c r="O7" s="95" t="e">
        <f>F7+I7</f>
        <v>#VALUE!</v>
      </c>
      <c r="P7" s="35" t="s">
        <v>24</v>
      </c>
      <c r="Q7" s="96" t="e">
        <f>H7+K7</f>
        <v>#VALUE!</v>
      </c>
      <c r="R7" s="485" t="e">
        <f>Y7+Z7</f>
        <v>#VALUE!</v>
      </c>
      <c r="S7" s="485"/>
      <c r="T7" s="511"/>
      <c r="U7" s="512"/>
      <c r="V7" s="513"/>
      <c r="W7" s="514"/>
      <c r="X7" s="101"/>
      <c r="Y7" s="380">
        <f>IF(AND($F$7&gt;=1,$F$7&lt;=2),1,IF(AND($F$7=3),2,IF(AND($F$7=""),"",IF($F$7=0,"1"))))</f>
      </c>
      <c r="Z7" s="380">
        <f>IF(AND($N$6&gt;=1,$N$6&lt;=2),1,IF(AND($N$6=3),2,IF(AND($N$6=""),"",IF($N$6=0,"1"))))</f>
      </c>
      <c r="AA7" s="101"/>
      <c r="AB7" s="420"/>
      <c r="AC7" s="420"/>
      <c r="AD7" s="420"/>
      <c r="AE7" s="424"/>
      <c r="AF7" s="425"/>
      <c r="AG7" s="420"/>
      <c r="AH7" s="420"/>
      <c r="AI7" s="30"/>
      <c r="AJ7" s="30"/>
      <c r="AK7" s="30"/>
    </row>
    <row r="8" spans="1:37" ht="26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01"/>
      <c r="Y8" s="30"/>
      <c r="Z8" s="30"/>
      <c r="AA8" s="101"/>
      <c r="AB8" s="420"/>
      <c r="AC8" s="420"/>
      <c r="AD8" s="420"/>
      <c r="AE8" s="420"/>
      <c r="AF8" s="420"/>
      <c r="AG8" s="420"/>
      <c r="AH8" s="420"/>
      <c r="AI8" s="30"/>
      <c r="AJ8" s="30"/>
      <c r="AK8" s="30"/>
    </row>
    <row r="9" spans="1:37" ht="19.5" customHeight="1">
      <c r="A9" s="44" t="s">
        <v>47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01"/>
      <c r="Y9" s="30"/>
      <c r="Z9" s="30"/>
      <c r="AA9" s="101"/>
      <c r="AB9" s="420"/>
      <c r="AC9" s="420"/>
      <c r="AD9" s="420"/>
      <c r="AE9" s="420"/>
      <c r="AF9" s="420"/>
      <c r="AG9" s="420"/>
      <c r="AH9" s="420"/>
      <c r="AI9" s="30"/>
      <c r="AJ9" s="30"/>
      <c r="AK9" s="30"/>
    </row>
    <row r="10" spans="1:37" ht="19.5" customHeight="1">
      <c r="A10" s="4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101"/>
      <c r="Y10" s="30"/>
      <c r="Z10" s="30"/>
      <c r="AA10" s="101"/>
      <c r="AB10" s="420"/>
      <c r="AC10" s="420"/>
      <c r="AD10" s="426"/>
      <c r="AE10" s="423"/>
      <c r="AF10" s="420"/>
      <c r="AG10" s="420"/>
      <c r="AH10" s="420"/>
      <c r="AI10" s="30"/>
      <c r="AJ10" s="30"/>
      <c r="AK10" s="30"/>
    </row>
    <row r="11" spans="1:37" ht="19.5" customHeight="1">
      <c r="A11" s="490" t="s">
        <v>20</v>
      </c>
      <c r="B11" s="490"/>
      <c r="C11" s="45" t="s">
        <v>15</v>
      </c>
      <c r="D11" s="491">
        <f>B18</f>
        <v>0</v>
      </c>
      <c r="E11" s="491"/>
      <c r="F11" s="491"/>
      <c r="G11" s="491">
        <f>B19</f>
        <v>0</v>
      </c>
      <c r="H11" s="491"/>
      <c r="I11" s="491"/>
      <c r="J11" s="30"/>
      <c r="K11" s="30"/>
      <c r="L11" s="30"/>
      <c r="M11" s="30"/>
      <c r="N11" s="30"/>
      <c r="O11" s="30"/>
      <c r="P11" s="30"/>
      <c r="Q11" s="51"/>
      <c r="R11" s="54"/>
      <c r="S11" s="54"/>
      <c r="T11" s="54"/>
      <c r="U11" s="54"/>
      <c r="V11" s="54"/>
      <c r="W11" s="54"/>
      <c r="X11" s="101"/>
      <c r="Y11" s="30"/>
      <c r="Z11" s="30"/>
      <c r="AA11" s="101"/>
      <c r="AB11" s="420"/>
      <c r="AC11" s="420"/>
      <c r="AD11" s="426"/>
      <c r="AE11" s="423"/>
      <c r="AF11" s="420"/>
      <c r="AG11" s="420"/>
      <c r="AH11" s="420"/>
      <c r="AI11" s="30"/>
      <c r="AJ11" s="30"/>
      <c r="AK11" s="30"/>
    </row>
    <row r="12" spans="1:37" ht="19.5" customHeight="1">
      <c r="A12" s="43"/>
      <c r="B12" s="43"/>
      <c r="C12" s="51"/>
      <c r="D12" s="52"/>
      <c r="E12" s="52"/>
      <c r="F12" s="52"/>
      <c r="G12" s="52"/>
      <c r="H12" s="52"/>
      <c r="I12" s="52"/>
      <c r="J12" s="30"/>
      <c r="K12" s="30"/>
      <c r="L12" s="30"/>
      <c r="M12" s="30"/>
      <c r="N12" s="30"/>
      <c r="O12" s="30"/>
      <c r="P12" s="30"/>
      <c r="Q12" s="51"/>
      <c r="R12" s="54"/>
      <c r="S12" s="54"/>
      <c r="T12" s="54"/>
      <c r="U12" s="54"/>
      <c r="V12" s="54"/>
      <c r="W12" s="54"/>
      <c r="X12" s="101"/>
      <c r="Y12" s="30"/>
      <c r="Z12" s="30"/>
      <c r="AA12" s="101"/>
      <c r="AB12" s="420"/>
      <c r="AC12" s="420"/>
      <c r="AD12" s="420"/>
      <c r="AE12" s="420"/>
      <c r="AF12" s="420"/>
      <c r="AG12" s="420"/>
      <c r="AH12" s="420"/>
      <c r="AI12" s="30"/>
      <c r="AJ12" s="30"/>
      <c r="AK12" s="30"/>
    </row>
    <row r="13" spans="1:37" ht="19.5" customHeight="1">
      <c r="A13" s="490" t="s">
        <v>21</v>
      </c>
      <c r="B13" s="490"/>
      <c r="C13" s="45" t="s">
        <v>17</v>
      </c>
      <c r="D13" s="491">
        <f>B17</f>
        <v>0</v>
      </c>
      <c r="E13" s="491"/>
      <c r="F13" s="491"/>
      <c r="G13" s="491">
        <f>B18</f>
        <v>0</v>
      </c>
      <c r="H13" s="491"/>
      <c r="I13" s="49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101"/>
      <c r="Y13" s="30"/>
      <c r="Z13" s="30"/>
      <c r="AA13" s="101"/>
      <c r="AB13" s="420"/>
      <c r="AC13" s="420"/>
      <c r="AD13" s="427"/>
      <c r="AE13" s="423"/>
      <c r="AF13" s="420"/>
      <c r="AG13" s="420"/>
      <c r="AH13" s="420"/>
      <c r="AI13" s="30"/>
      <c r="AJ13" s="30"/>
      <c r="AK13" s="30"/>
    </row>
    <row r="14" spans="1:37" ht="19.5" customHeight="1">
      <c r="A14" s="43"/>
      <c r="B14" s="4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101"/>
      <c r="Y14" s="30"/>
      <c r="Z14" s="30"/>
      <c r="AA14" s="101"/>
      <c r="AB14" s="420"/>
      <c r="AC14" s="420"/>
      <c r="AD14" s="428"/>
      <c r="AE14" s="420"/>
      <c r="AF14" s="420"/>
      <c r="AG14" s="420"/>
      <c r="AH14" s="420"/>
      <c r="AI14" s="30"/>
      <c r="AJ14" s="30"/>
      <c r="AK14" s="30"/>
    </row>
    <row r="15" spans="1:37" ht="19.5" customHeight="1">
      <c r="A15" s="490" t="s">
        <v>22</v>
      </c>
      <c r="B15" s="490"/>
      <c r="C15" s="45" t="s">
        <v>19</v>
      </c>
      <c r="D15" s="491">
        <f>B19</f>
        <v>0</v>
      </c>
      <c r="E15" s="491"/>
      <c r="F15" s="491"/>
      <c r="G15" s="491">
        <f>B17</f>
        <v>0</v>
      </c>
      <c r="H15" s="491"/>
      <c r="I15" s="49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101"/>
      <c r="Y15" s="30"/>
      <c r="Z15" s="30"/>
      <c r="AA15" s="101"/>
      <c r="AB15" s="420"/>
      <c r="AC15" s="420"/>
      <c r="AD15" s="427"/>
      <c r="AE15" s="423"/>
      <c r="AF15" s="420"/>
      <c r="AG15" s="420"/>
      <c r="AH15" s="420"/>
      <c r="AI15" s="30"/>
      <c r="AJ15" s="30"/>
      <c r="AK15" s="30"/>
    </row>
    <row r="16" spans="1:37" ht="19.5" customHeight="1">
      <c r="A16" s="101"/>
      <c r="B16" s="101"/>
      <c r="C16" s="102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420"/>
      <c r="AC16" s="420"/>
      <c r="AD16" s="420"/>
      <c r="AE16" s="420"/>
      <c r="AF16" s="420"/>
      <c r="AG16" s="420"/>
      <c r="AH16" s="420"/>
      <c r="AI16" s="30"/>
      <c r="AJ16" s="30"/>
      <c r="AK16" s="30"/>
    </row>
    <row r="17" spans="1:37" s="27" customFormat="1" ht="30" customHeight="1">
      <c r="A17" s="46">
        <v>1</v>
      </c>
      <c r="B17" s="26"/>
      <c r="C17" s="46"/>
      <c r="D17" s="47"/>
      <c r="E17" s="47"/>
      <c r="F17" s="47"/>
      <c r="G17" s="47"/>
      <c r="H17" s="47"/>
      <c r="I17" s="47"/>
      <c r="J17" s="47"/>
      <c r="K17" s="26" t="s">
        <v>27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28"/>
      <c r="AB17" s="429"/>
      <c r="AC17" s="429"/>
      <c r="AD17" s="387"/>
      <c r="AE17" s="429"/>
      <c r="AF17" s="429"/>
      <c r="AG17" s="429"/>
      <c r="AH17" s="429"/>
      <c r="AI17" s="47"/>
      <c r="AJ17" s="47"/>
      <c r="AK17" s="47"/>
    </row>
    <row r="18" spans="1:37" s="27" customFormat="1" ht="30" customHeight="1">
      <c r="A18" s="46">
        <v>2</v>
      </c>
      <c r="B18" s="26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28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s="27" customFormat="1" ht="30" customHeight="1">
      <c r="A19" s="46">
        <v>3</v>
      </c>
      <c r="B19" s="26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28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ht="30" customHeight="1" thickBot="1">
      <c r="A20" s="20"/>
      <c r="B20" s="20"/>
      <c r="C20" s="2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</row>
    <row r="21" spans="1:37" ht="18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05"/>
      <c r="AB21" s="492" t="s">
        <v>2</v>
      </c>
      <c r="AC21" s="493"/>
      <c r="AD21" s="493"/>
      <c r="AE21" s="493"/>
      <c r="AF21" s="99" t="s">
        <v>15</v>
      </c>
      <c r="AG21" s="97" t="s">
        <v>48</v>
      </c>
      <c r="AH21" s="98">
        <f>$W$1</f>
        <v>1</v>
      </c>
      <c r="AI21" s="56" t="s">
        <v>3</v>
      </c>
      <c r="AJ21" s="57"/>
      <c r="AK21" s="105"/>
    </row>
    <row r="22" spans="1:37" ht="24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105"/>
      <c r="AB22" s="58" t="s">
        <v>4</v>
      </c>
      <c r="AC22" s="494">
        <f>B18</f>
        <v>0</v>
      </c>
      <c r="AD22" s="495"/>
      <c r="AE22" s="496"/>
      <c r="AF22" s="60" t="s">
        <v>4</v>
      </c>
      <c r="AG22" s="494">
        <f>B19</f>
        <v>0</v>
      </c>
      <c r="AH22" s="495"/>
      <c r="AI22" s="495"/>
      <c r="AJ22" s="497"/>
      <c r="AK22" s="105"/>
    </row>
    <row r="23" spans="1:37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05"/>
      <c r="AB23" s="61" t="s">
        <v>5</v>
      </c>
      <c r="AC23" s="62" t="s">
        <v>6</v>
      </c>
      <c r="AD23" s="62" t="s">
        <v>7</v>
      </c>
      <c r="AE23" s="62" t="s">
        <v>8</v>
      </c>
      <c r="AF23" s="62" t="s">
        <v>9</v>
      </c>
      <c r="AG23" s="498" t="s">
        <v>10</v>
      </c>
      <c r="AH23" s="499"/>
      <c r="AI23" s="60" t="s">
        <v>11</v>
      </c>
      <c r="AJ23" s="63"/>
      <c r="AK23" s="105"/>
    </row>
    <row r="24" spans="1:37" ht="24.75" customHeight="1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05"/>
      <c r="AB24" s="64" t="s">
        <v>12</v>
      </c>
      <c r="AC24" s="500"/>
      <c r="AD24" s="500"/>
      <c r="AE24" s="500"/>
      <c r="AF24" s="410" t="s">
        <v>13</v>
      </c>
      <c r="AG24" s="500"/>
      <c r="AH24" s="500"/>
      <c r="AI24" s="500"/>
      <c r="AJ24" s="501"/>
      <c r="AK24" s="105"/>
    </row>
    <row r="25" spans="1:37" ht="18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05"/>
      <c r="AB25" s="492" t="s">
        <v>2</v>
      </c>
      <c r="AC25" s="493"/>
      <c r="AD25" s="493"/>
      <c r="AE25" s="493"/>
      <c r="AF25" s="99" t="s">
        <v>17</v>
      </c>
      <c r="AG25" s="97" t="s">
        <v>48</v>
      </c>
      <c r="AH25" s="98">
        <f>$W$1</f>
        <v>1</v>
      </c>
      <c r="AI25" s="56" t="s">
        <v>3</v>
      </c>
      <c r="AJ25" s="57"/>
      <c r="AK25" s="105"/>
    </row>
    <row r="26" spans="1:37" ht="24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05"/>
      <c r="AB26" s="58" t="s">
        <v>4</v>
      </c>
      <c r="AC26" s="494">
        <f>B17</f>
        <v>0</v>
      </c>
      <c r="AD26" s="495"/>
      <c r="AE26" s="496"/>
      <c r="AF26" s="60" t="s">
        <v>4</v>
      </c>
      <c r="AG26" s="494">
        <f>B18</f>
        <v>0</v>
      </c>
      <c r="AH26" s="495"/>
      <c r="AI26" s="495"/>
      <c r="AJ26" s="497"/>
      <c r="AK26" s="105"/>
    </row>
    <row r="27" spans="1:37" ht="3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105"/>
      <c r="AB27" s="61" t="s">
        <v>5</v>
      </c>
      <c r="AC27" s="62" t="s">
        <v>6</v>
      </c>
      <c r="AD27" s="62" t="s">
        <v>7</v>
      </c>
      <c r="AE27" s="62" t="s">
        <v>8</v>
      </c>
      <c r="AF27" s="62" t="s">
        <v>9</v>
      </c>
      <c r="AG27" s="498" t="s">
        <v>10</v>
      </c>
      <c r="AH27" s="499"/>
      <c r="AI27" s="60" t="s">
        <v>11</v>
      </c>
      <c r="AJ27" s="63"/>
      <c r="AK27" s="105"/>
    </row>
    <row r="28" spans="1:37" ht="24.75" customHeight="1" thickBo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105"/>
      <c r="AB28" s="64" t="s">
        <v>12</v>
      </c>
      <c r="AC28" s="500"/>
      <c r="AD28" s="500"/>
      <c r="AE28" s="500"/>
      <c r="AF28" s="410" t="s">
        <v>13</v>
      </c>
      <c r="AG28" s="500"/>
      <c r="AH28" s="500"/>
      <c r="AI28" s="500"/>
      <c r="AJ28" s="501"/>
      <c r="AK28" s="105"/>
    </row>
    <row r="29" spans="1:37" ht="18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105"/>
      <c r="AB29" s="492" t="s">
        <v>2</v>
      </c>
      <c r="AC29" s="493"/>
      <c r="AD29" s="493"/>
      <c r="AE29" s="493"/>
      <c r="AF29" s="99" t="s">
        <v>19</v>
      </c>
      <c r="AG29" s="97" t="s">
        <v>48</v>
      </c>
      <c r="AH29" s="98">
        <f>$W$1</f>
        <v>1</v>
      </c>
      <c r="AI29" s="56" t="s">
        <v>3</v>
      </c>
      <c r="AJ29" s="57"/>
      <c r="AK29" s="105"/>
    </row>
    <row r="30" spans="1:37" ht="24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105"/>
      <c r="AB30" s="58" t="s">
        <v>4</v>
      </c>
      <c r="AC30" s="494">
        <f>B19</f>
        <v>0</v>
      </c>
      <c r="AD30" s="495"/>
      <c r="AE30" s="496"/>
      <c r="AF30" s="60" t="s">
        <v>4</v>
      </c>
      <c r="AG30" s="494">
        <f>B17</f>
        <v>0</v>
      </c>
      <c r="AH30" s="495"/>
      <c r="AI30" s="495"/>
      <c r="AJ30" s="497"/>
      <c r="AK30" s="105"/>
    </row>
    <row r="31" spans="1:37" ht="30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105"/>
      <c r="AB31" s="61" t="s">
        <v>5</v>
      </c>
      <c r="AC31" s="62" t="s">
        <v>6</v>
      </c>
      <c r="AD31" s="62" t="s">
        <v>7</v>
      </c>
      <c r="AE31" s="62" t="s">
        <v>8</v>
      </c>
      <c r="AF31" s="62" t="s">
        <v>9</v>
      </c>
      <c r="AG31" s="498" t="s">
        <v>10</v>
      </c>
      <c r="AH31" s="499"/>
      <c r="AI31" s="60" t="s">
        <v>11</v>
      </c>
      <c r="AJ31" s="63"/>
      <c r="AK31" s="105"/>
    </row>
    <row r="32" spans="1:37" ht="24.75" customHeight="1" thickBo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05"/>
      <c r="AB32" s="64" t="s">
        <v>12</v>
      </c>
      <c r="AC32" s="500"/>
      <c r="AD32" s="500"/>
      <c r="AE32" s="500"/>
      <c r="AF32" s="410" t="s">
        <v>13</v>
      </c>
      <c r="AG32" s="500"/>
      <c r="AH32" s="500"/>
      <c r="AI32" s="500"/>
      <c r="AJ32" s="501"/>
      <c r="AK32" s="105"/>
    </row>
    <row r="33" spans="1:37" ht="30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</sheetData>
  <sheetProtection sheet="1" objects="1" scenarios="1"/>
  <mergeCells count="53">
    <mergeCell ref="AG31:AH31"/>
    <mergeCell ref="AC32:AE32"/>
    <mergeCell ref="AG32:AJ32"/>
    <mergeCell ref="AG27:AH27"/>
    <mergeCell ref="AC28:AE28"/>
    <mergeCell ref="AG28:AJ28"/>
    <mergeCell ref="AB29:AE29"/>
    <mergeCell ref="AC30:AE30"/>
    <mergeCell ref="AG30:AJ30"/>
    <mergeCell ref="AG23:AH23"/>
    <mergeCell ref="AC24:AE24"/>
    <mergeCell ref="AG24:AJ24"/>
    <mergeCell ref="AB25:AE25"/>
    <mergeCell ref="AC26:AE26"/>
    <mergeCell ref="AG26:AJ26"/>
    <mergeCell ref="A15:B15"/>
    <mergeCell ref="D15:F15"/>
    <mergeCell ref="G15:I15"/>
    <mergeCell ref="AB21:AE21"/>
    <mergeCell ref="AC22:AE22"/>
    <mergeCell ref="AG22:AJ22"/>
    <mergeCell ref="A11:B11"/>
    <mergeCell ref="D11:F11"/>
    <mergeCell ref="G11:I11"/>
    <mergeCell ref="A13:B13"/>
    <mergeCell ref="D13:F13"/>
    <mergeCell ref="G13:I13"/>
    <mergeCell ref="B6:E6"/>
    <mergeCell ref="I6:K6"/>
    <mergeCell ref="R6:S6"/>
    <mergeCell ref="T6:U6"/>
    <mergeCell ref="V6:W6"/>
    <mergeCell ref="B7:E7"/>
    <mergeCell ref="L7:N7"/>
    <mergeCell ref="R7:S7"/>
    <mergeCell ref="T7:U7"/>
    <mergeCell ref="V7:W7"/>
    <mergeCell ref="Y4:Z4"/>
    <mergeCell ref="B5:E5"/>
    <mergeCell ref="F5:H5"/>
    <mergeCell ref="R5:S5"/>
    <mergeCell ref="T5:U5"/>
    <mergeCell ref="V5:W5"/>
    <mergeCell ref="A1:R1"/>
    <mergeCell ref="S1:V1"/>
    <mergeCell ref="A4:E4"/>
    <mergeCell ref="F4:H4"/>
    <mergeCell ref="I4:K4"/>
    <mergeCell ref="L4:N4"/>
    <mergeCell ref="O4:Q4"/>
    <mergeCell ref="R4:S4"/>
    <mergeCell ref="T4:U4"/>
    <mergeCell ref="V4:W4"/>
  </mergeCells>
  <printOptions/>
  <pageMargins left="0.3937007874015748" right="0.1968503937007874" top="0.3937007874015748" bottom="0" header="0" footer="0"/>
  <pageSetup blackAndWhite="1"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27" width="5.7109375" style="18" customWidth="1"/>
    <col min="28" max="30" width="3.7109375" style="18" customWidth="1"/>
    <col min="31" max="31" width="5.7109375" style="18" customWidth="1"/>
    <col min="32" max="36" width="9.140625" style="18" customWidth="1"/>
    <col min="37" max="38" width="4.28125" style="18" customWidth="1"/>
    <col min="39" max="40" width="9.140625" style="18" customWidth="1"/>
    <col min="41" max="41" width="5.7109375" style="18" customWidth="1"/>
    <col min="42" max="16384" width="9.140625" style="18" customWidth="1"/>
  </cols>
  <sheetData>
    <row r="1" spans="1:31" ht="28.5" thickBot="1">
      <c r="A1" s="445" t="s">
        <v>202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7"/>
      <c r="S1" s="448" t="s">
        <v>206</v>
      </c>
      <c r="T1" s="449"/>
      <c r="U1" s="449"/>
      <c r="V1" s="450"/>
      <c r="W1" s="419">
        <v>2</v>
      </c>
      <c r="X1" s="108"/>
      <c r="Y1" s="108"/>
      <c r="Z1" s="108"/>
      <c r="AA1" s="101"/>
      <c r="AB1" s="30"/>
      <c r="AC1" s="30"/>
      <c r="AD1" s="30"/>
      <c r="AE1" s="101"/>
    </row>
    <row r="2" spans="1:3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30"/>
      <c r="Z2" s="30"/>
      <c r="AA2" s="101"/>
      <c r="AB2" s="30"/>
      <c r="AC2" s="30"/>
      <c r="AD2" s="30"/>
      <c r="AE2" s="101"/>
    </row>
    <row r="3" spans="1:31" ht="13.5" thickBot="1">
      <c r="A3" s="30"/>
      <c r="B3" s="30"/>
      <c r="C3" s="30"/>
      <c r="D3" s="30"/>
      <c r="E3" s="30"/>
      <c r="F3" s="31"/>
      <c r="G3" s="31">
        <v>1</v>
      </c>
      <c r="H3" s="31"/>
      <c r="I3" s="31"/>
      <c r="J3" s="31">
        <v>2</v>
      </c>
      <c r="K3" s="31"/>
      <c r="L3" s="31"/>
      <c r="M3" s="31">
        <v>3</v>
      </c>
      <c r="N3" s="31"/>
      <c r="O3" s="31"/>
      <c r="P3" s="31">
        <v>4</v>
      </c>
      <c r="Q3" s="31"/>
      <c r="R3" s="30"/>
      <c r="S3" s="30"/>
      <c r="T3" s="30"/>
      <c r="U3" s="30"/>
      <c r="V3" s="30"/>
      <c r="W3" s="30"/>
      <c r="X3" s="30"/>
      <c r="Y3" s="30"/>
      <c r="Z3" s="30"/>
      <c r="AA3" s="101"/>
      <c r="AB3" s="30"/>
      <c r="AC3" s="30"/>
      <c r="AD3" s="30"/>
      <c r="AE3" s="101"/>
    </row>
    <row r="4" spans="1:31" ht="57.75" customHeight="1" thickBot="1">
      <c r="A4" s="456" t="str">
        <f>A1</f>
        <v>BTM NMŽ - Lomnice nad Luž. - 28.9.2021 - Dívky</v>
      </c>
      <c r="B4" s="457"/>
      <c r="C4" s="457"/>
      <c r="D4" s="457"/>
      <c r="E4" s="458"/>
      <c r="F4" s="459">
        <f>B5</f>
        <v>0</v>
      </c>
      <c r="G4" s="460"/>
      <c r="H4" s="460"/>
      <c r="I4" s="460">
        <f>B6</f>
        <v>0</v>
      </c>
      <c r="J4" s="460"/>
      <c r="K4" s="460"/>
      <c r="L4" s="460">
        <f>B7</f>
        <v>0</v>
      </c>
      <c r="M4" s="460"/>
      <c r="N4" s="460"/>
      <c r="O4" s="460">
        <f>B8</f>
        <v>0</v>
      </c>
      <c r="P4" s="460"/>
      <c r="Q4" s="461"/>
      <c r="R4" s="453" t="s">
        <v>26</v>
      </c>
      <c r="S4" s="453"/>
      <c r="T4" s="454"/>
      <c r="U4" s="453" t="s">
        <v>1</v>
      </c>
      <c r="V4" s="462"/>
      <c r="W4" s="451" t="s">
        <v>23</v>
      </c>
      <c r="X4" s="452"/>
      <c r="Y4" s="453" t="s">
        <v>0</v>
      </c>
      <c r="Z4" s="454"/>
      <c r="AA4" s="101"/>
      <c r="AB4" s="455" t="s">
        <v>1</v>
      </c>
      <c r="AC4" s="455"/>
      <c r="AD4" s="455"/>
      <c r="AE4" s="101"/>
    </row>
    <row r="5" spans="1:31" ht="49.5" customHeight="1">
      <c r="A5" s="32">
        <v>1</v>
      </c>
      <c r="B5" s="463">
        <f>B18</f>
        <v>0</v>
      </c>
      <c r="C5" s="463"/>
      <c r="D5" s="463"/>
      <c r="E5" s="464"/>
      <c r="F5" s="465" t="str">
        <f>K18</f>
        <v>BTM Lomnice</v>
      </c>
      <c r="G5" s="466"/>
      <c r="H5" s="467"/>
      <c r="I5" s="21"/>
      <c r="J5" s="39" t="s">
        <v>24</v>
      </c>
      <c r="K5" s="22"/>
      <c r="L5" s="378">
        <f>IF(AND($H$7&gt;=1,$H$7&lt;=3),$H$7,IF(AND($H$7=""),"",IF($H$7=0,"0")))</f>
      </c>
      <c r="M5" s="39" t="s">
        <v>24</v>
      </c>
      <c r="N5" s="384">
        <f>IF(AND($F$7&gt;=1,$F$7&lt;=3),$F$7,IF(AND($F$7=""),"",IF($F$7=0,"0")))</f>
      </c>
      <c r="O5" s="21"/>
      <c r="P5" s="39" t="s">
        <v>24</v>
      </c>
      <c r="Q5" s="156"/>
      <c r="R5" s="154" t="e">
        <f>I5+L5+O5</f>
        <v>#VALUE!</v>
      </c>
      <c r="S5" s="39" t="s">
        <v>24</v>
      </c>
      <c r="T5" s="40" t="e">
        <f>K5+N5+Q5</f>
        <v>#VALUE!</v>
      </c>
      <c r="U5" s="468" t="e">
        <f>AB5+AC5+AD5</f>
        <v>#VALUE!</v>
      </c>
      <c r="V5" s="468"/>
      <c r="W5" s="469"/>
      <c r="X5" s="470"/>
      <c r="Y5" s="471"/>
      <c r="Z5" s="472"/>
      <c r="AA5" s="101"/>
      <c r="AB5" s="380">
        <f>IF(AND($I$5&gt;=1,$I$5&lt;=2),1,IF(AND($I$5=3),2,IF(AND($I$5=""),"",IF($I$5=0,"1"))))</f>
      </c>
      <c r="AC5" s="380">
        <f>IF(AND($H$7&gt;=1,$H$7&lt;=2),1,IF(AND($H$7=3),2,IF(AND($H$7=""),"",IF($H$7=0,"1"))))</f>
      </c>
      <c r="AD5" s="380">
        <f>IF(AND($O$5&gt;=1,$O$5&lt;=2),1,IF(AND($O$5=3),2,IF(AND($O$5=""),"",IF($O$5=0,"1"))))</f>
      </c>
      <c r="AE5" s="101"/>
    </row>
    <row r="6" spans="1:31" ht="49.5" customHeight="1">
      <c r="A6" s="33">
        <v>2</v>
      </c>
      <c r="B6" s="463">
        <f>B19</f>
        <v>0</v>
      </c>
      <c r="C6" s="463"/>
      <c r="D6" s="463"/>
      <c r="E6" s="464"/>
      <c r="F6" s="381">
        <f>IF(AND($K$5&gt;=1,$K$5&lt;=3),$K$5,IF(AND($K$5=""),"",IF($K$5=0,"0")))</f>
      </c>
      <c r="G6" s="38" t="s">
        <v>24</v>
      </c>
      <c r="H6" s="375">
        <f>IF(AND($I$5&gt;=1,$I$5&lt;=3),$I$5,IF(AND($I$5=""),"",IF($I$5=0,"0")))</f>
      </c>
      <c r="I6" s="473" t="str">
        <f>K18</f>
        <v>BTM Lomnice</v>
      </c>
      <c r="J6" s="474"/>
      <c r="K6" s="475"/>
      <c r="L6" s="23"/>
      <c r="M6" s="38" t="s">
        <v>24</v>
      </c>
      <c r="N6" s="24"/>
      <c r="O6" s="23"/>
      <c r="P6" s="38" t="s">
        <v>24</v>
      </c>
      <c r="Q6" s="48"/>
      <c r="R6" s="153" t="e">
        <f>F6+L6+O6</f>
        <v>#VALUE!</v>
      </c>
      <c r="S6" s="38" t="s">
        <v>24</v>
      </c>
      <c r="T6" s="42" t="e">
        <f>H6+N6+Q6</f>
        <v>#VALUE!</v>
      </c>
      <c r="U6" s="468" t="e">
        <f>AB6+AC6+AD6</f>
        <v>#VALUE!</v>
      </c>
      <c r="V6" s="468"/>
      <c r="W6" s="476"/>
      <c r="X6" s="477"/>
      <c r="Y6" s="478"/>
      <c r="Z6" s="479"/>
      <c r="AA6" s="101"/>
      <c r="AB6" s="380">
        <f>IF(AND($K$5&gt;=1,$K$5&lt;=2),1,IF(AND($K$5=3),2,IF(AND($K$5=""),"",IF($K$5=0,"1"))))</f>
      </c>
      <c r="AC6" s="380">
        <f>IF(AND($L$6&gt;=1,$L$6&lt;=2),1,IF(AND($L$6=3),2,IF(AND($L$6=""),"",IF($L$6=0,"1"))))</f>
      </c>
      <c r="AD6" s="380">
        <f>IF(AND($O$6&gt;=1,$O$6&lt;=2),1,IF(AND($O$6=3),2,IF(AND($O$6=""),"",IF($O$6=0,"1"))))</f>
      </c>
      <c r="AE6" s="101"/>
    </row>
    <row r="7" spans="1:31" ht="49.5" customHeight="1">
      <c r="A7" s="33">
        <v>3</v>
      </c>
      <c r="B7" s="463">
        <f>B20</f>
        <v>0</v>
      </c>
      <c r="C7" s="463"/>
      <c r="D7" s="463"/>
      <c r="E7" s="464"/>
      <c r="F7" s="25"/>
      <c r="G7" s="38" t="s">
        <v>24</v>
      </c>
      <c r="H7" s="24"/>
      <c r="I7" s="382">
        <f>IF(AND($N$6&gt;=1,$N$6&lt;=3),$N$6,IF(AND($N$6=""),"",IF($N$6=0,"0")))</f>
      </c>
      <c r="J7" s="38" t="s">
        <v>24</v>
      </c>
      <c r="K7" s="375">
        <f>IF(AND($L$6&gt;=1,$L$6&lt;=3),$L$6,IF(AND($L$6=""),"",IF($L$6=0,"0")))</f>
      </c>
      <c r="L7" s="473" t="str">
        <f>K18</f>
        <v>BTM Lomnice</v>
      </c>
      <c r="M7" s="474"/>
      <c r="N7" s="475"/>
      <c r="O7" s="382">
        <f>IF(AND($N$8&gt;=1,$N$8&lt;=3),$N$8,IF(AND($N$8=""),"",IF($N$8=0,"0")))</f>
      </c>
      <c r="P7" s="38" t="s">
        <v>24</v>
      </c>
      <c r="Q7" s="385">
        <f>IF(AND($L$8&gt;=1,$L$8&lt;=3),$L$8,IF(AND($L$8=""),"",IF($L$8=0,"0")))</f>
      </c>
      <c r="R7" s="153" t="e">
        <f>F7+I7+O7</f>
        <v>#VALUE!</v>
      </c>
      <c r="S7" s="38" t="s">
        <v>24</v>
      </c>
      <c r="T7" s="42" t="e">
        <f>H7+K7+Q7</f>
        <v>#VALUE!</v>
      </c>
      <c r="U7" s="468" t="e">
        <f>AB7+AC7+AD7</f>
        <v>#VALUE!</v>
      </c>
      <c r="V7" s="468"/>
      <c r="W7" s="476"/>
      <c r="X7" s="477"/>
      <c r="Y7" s="478"/>
      <c r="Z7" s="479"/>
      <c r="AA7" s="101"/>
      <c r="AB7" s="380">
        <f>IF(AND($F$7&gt;=1,$F$7&lt;=2),1,IF(AND($F$7=3),2,IF(AND($F$7=""),"",IF($F$7=0,"1"))))</f>
      </c>
      <c r="AC7" s="380">
        <f>IF(AND($N$6&gt;=1,$N$6&lt;=2),1,IF(AND($N$6=3),2,IF(AND($N$6=""),"",IF($N$6=0,"1"))))</f>
      </c>
      <c r="AD7" s="380">
        <f>IF(AND($N$8&gt;=1,$N$8&lt;=2),1,IF(AND($N$8=3),2,IF(AND($N$8=""),"",IF($N$8=0,"1"))))</f>
      </c>
      <c r="AE7" s="101"/>
    </row>
    <row r="8" spans="1:31" ht="49.5" customHeight="1" thickBot="1">
      <c r="A8" s="34">
        <v>4</v>
      </c>
      <c r="B8" s="480">
        <f>B21</f>
        <v>0</v>
      </c>
      <c r="C8" s="480"/>
      <c r="D8" s="480"/>
      <c r="E8" s="481"/>
      <c r="F8" s="383">
        <f>IF(AND($Q$5&gt;=1,$Q$5&lt;=3),$Q$5,IF(AND($Q$5=""),"",IF($Q$5=0,"0")))</f>
      </c>
      <c r="G8" s="35" t="s">
        <v>24</v>
      </c>
      <c r="H8" s="377">
        <f>IF(AND($O$5&gt;=1,$O$5&lt;=3),$O$5,IF(AND($O$5=""),"",IF($O$5=0,"0")))</f>
      </c>
      <c r="I8" s="376">
        <f>IF(AND($Q$6&gt;=1,$Q$6&lt;=3),$Q$6,IF(AND($Q$6=""),"",IF($Q$6=0,"0")))</f>
      </c>
      <c r="J8" s="35" t="s">
        <v>24</v>
      </c>
      <c r="K8" s="377">
        <f>IF(AND($O$6&gt;=1,$O$6&lt;=3),$O$6,IF(AND($O$6=""),"",IF($O$6=0,"0")))</f>
      </c>
      <c r="L8" s="49"/>
      <c r="M8" s="35" t="s">
        <v>24</v>
      </c>
      <c r="N8" s="50"/>
      <c r="O8" s="482" t="str">
        <f>K18</f>
        <v>BTM Lomnice</v>
      </c>
      <c r="P8" s="483"/>
      <c r="Q8" s="484"/>
      <c r="R8" s="155" t="e">
        <f>F8+I8+L8</f>
        <v>#VALUE!</v>
      </c>
      <c r="S8" s="36" t="s">
        <v>24</v>
      </c>
      <c r="T8" s="37" t="e">
        <f>H8+K8+N8</f>
        <v>#VALUE!</v>
      </c>
      <c r="U8" s="485" t="e">
        <f>AB8+AC8+AD8</f>
        <v>#VALUE!</v>
      </c>
      <c r="V8" s="485"/>
      <c r="W8" s="486"/>
      <c r="X8" s="487"/>
      <c r="Y8" s="488"/>
      <c r="Z8" s="489"/>
      <c r="AA8" s="101"/>
      <c r="AB8" s="380">
        <f>IF(AND($Q$5&gt;=1,$Q$5&lt;=2),1,IF(AND($Q$5=3),2,IF(AND($Q$5=""),"",IF($Q$5=0,"1"))))</f>
      </c>
      <c r="AC8" s="380">
        <f>IF(AND($Q$6&gt;=1,$Q$6&lt;=2),1,IF(AND($Q$6=3),2,IF(AND($Q$6=""),"",IF($Q$6=0,"1"))))</f>
      </c>
      <c r="AD8" s="380">
        <f>IF(AND($L$8&gt;=1,$L$8&lt;=2),1,IF(AND($L$8=3),2,IF(AND($L$8=""),"",IF($L$8=0,"1"))))</f>
      </c>
      <c r="AE8" s="101"/>
    </row>
    <row r="9" spans="1:31" ht="26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101"/>
      <c r="AB9" s="30"/>
      <c r="AC9" s="30"/>
      <c r="AD9" s="30"/>
      <c r="AE9" s="101"/>
    </row>
    <row r="10" spans="1:31" ht="19.5" customHeight="1">
      <c r="A10" s="44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01"/>
      <c r="AB10" s="30"/>
      <c r="AC10" s="30"/>
      <c r="AD10" s="30"/>
      <c r="AE10" s="101"/>
    </row>
    <row r="11" spans="1:31" ht="19.5" customHeight="1">
      <c r="A11" s="4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101"/>
      <c r="AB11" s="30"/>
      <c r="AC11" s="30"/>
      <c r="AD11" s="30"/>
      <c r="AE11" s="101"/>
    </row>
    <row r="12" spans="1:31" ht="19.5" customHeight="1">
      <c r="A12" s="490" t="s">
        <v>20</v>
      </c>
      <c r="B12" s="490"/>
      <c r="C12" s="45" t="s">
        <v>14</v>
      </c>
      <c r="D12" s="491">
        <f>B18</f>
        <v>0</v>
      </c>
      <c r="E12" s="491"/>
      <c r="F12" s="491"/>
      <c r="G12" s="491">
        <f>B21</f>
        <v>0</v>
      </c>
      <c r="H12" s="491"/>
      <c r="I12" s="491"/>
      <c r="J12" s="30"/>
      <c r="K12" s="45" t="s">
        <v>15</v>
      </c>
      <c r="L12" s="491">
        <f>B19</f>
        <v>0</v>
      </c>
      <c r="M12" s="491"/>
      <c r="N12" s="491"/>
      <c r="O12" s="491">
        <f>B20</f>
        <v>0</v>
      </c>
      <c r="P12" s="491"/>
      <c r="Q12" s="491"/>
      <c r="R12" s="30"/>
      <c r="S12" s="30"/>
      <c r="T12" s="51"/>
      <c r="U12" s="54"/>
      <c r="V12" s="54"/>
      <c r="W12" s="54"/>
      <c r="X12" s="54"/>
      <c r="Y12" s="54"/>
      <c r="Z12" s="54"/>
      <c r="AA12" s="101"/>
      <c r="AB12" s="30"/>
      <c r="AC12" s="30"/>
      <c r="AD12" s="30"/>
      <c r="AE12" s="101"/>
    </row>
    <row r="13" spans="1:31" ht="19.5" customHeight="1">
      <c r="A13" s="43"/>
      <c r="B13" s="43"/>
      <c r="C13" s="51"/>
      <c r="D13" s="52"/>
      <c r="E13" s="52"/>
      <c r="F13" s="52"/>
      <c r="G13" s="52"/>
      <c r="H13" s="52"/>
      <c r="I13" s="52"/>
      <c r="J13" s="30"/>
      <c r="K13" s="51"/>
      <c r="L13" s="52"/>
      <c r="M13" s="52"/>
      <c r="N13" s="52"/>
      <c r="O13" s="52"/>
      <c r="P13" s="52"/>
      <c r="Q13" s="52"/>
      <c r="R13" s="30"/>
      <c r="S13" s="30"/>
      <c r="T13" s="51"/>
      <c r="U13" s="54"/>
      <c r="V13" s="54"/>
      <c r="W13" s="54"/>
      <c r="X13" s="54"/>
      <c r="Y13" s="54"/>
      <c r="Z13" s="54"/>
      <c r="AA13" s="101"/>
      <c r="AB13" s="30"/>
      <c r="AC13" s="30"/>
      <c r="AD13" s="30"/>
      <c r="AE13" s="101"/>
    </row>
    <row r="14" spans="1:31" ht="19.5" customHeight="1">
      <c r="A14" s="490" t="s">
        <v>21</v>
      </c>
      <c r="B14" s="490"/>
      <c r="C14" s="45" t="s">
        <v>16</v>
      </c>
      <c r="D14" s="491">
        <f>B21</f>
        <v>0</v>
      </c>
      <c r="E14" s="491"/>
      <c r="F14" s="491"/>
      <c r="G14" s="491">
        <f>B20</f>
        <v>0</v>
      </c>
      <c r="H14" s="491"/>
      <c r="I14" s="491"/>
      <c r="J14" s="30"/>
      <c r="K14" s="45" t="s">
        <v>17</v>
      </c>
      <c r="L14" s="491">
        <f>B18</f>
        <v>0</v>
      </c>
      <c r="M14" s="491"/>
      <c r="N14" s="491"/>
      <c r="O14" s="491">
        <f>B19</f>
        <v>0</v>
      </c>
      <c r="P14" s="491"/>
      <c r="Q14" s="491"/>
      <c r="R14" s="30"/>
      <c r="S14" s="30"/>
      <c r="T14" s="30"/>
      <c r="U14" s="30"/>
      <c r="V14" s="30"/>
      <c r="W14" s="30"/>
      <c r="X14" s="30"/>
      <c r="Y14" s="30"/>
      <c r="Z14" s="30"/>
      <c r="AA14" s="101"/>
      <c r="AB14" s="30"/>
      <c r="AC14" s="30"/>
      <c r="AD14" s="30"/>
      <c r="AE14" s="101"/>
    </row>
    <row r="15" spans="1:31" ht="19.5" customHeight="1">
      <c r="A15" s="43"/>
      <c r="B15" s="43"/>
      <c r="C15" s="5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01"/>
      <c r="AB15" s="30"/>
      <c r="AC15" s="30"/>
      <c r="AD15" s="30"/>
      <c r="AE15" s="101"/>
    </row>
    <row r="16" spans="1:31" ht="19.5" customHeight="1">
      <c r="A16" s="490" t="s">
        <v>22</v>
      </c>
      <c r="B16" s="490"/>
      <c r="C16" s="45" t="s">
        <v>18</v>
      </c>
      <c r="D16" s="491">
        <f>B19</f>
        <v>0</v>
      </c>
      <c r="E16" s="491"/>
      <c r="F16" s="491"/>
      <c r="G16" s="491">
        <f>B21</f>
        <v>0</v>
      </c>
      <c r="H16" s="491"/>
      <c r="I16" s="491"/>
      <c r="J16" s="30"/>
      <c r="K16" s="45" t="s">
        <v>19</v>
      </c>
      <c r="L16" s="491">
        <f>B20</f>
        <v>0</v>
      </c>
      <c r="M16" s="491"/>
      <c r="N16" s="491"/>
      <c r="O16" s="491">
        <f>B18</f>
        <v>0</v>
      </c>
      <c r="P16" s="491"/>
      <c r="Q16" s="491"/>
      <c r="R16" s="30"/>
      <c r="S16" s="30"/>
      <c r="T16" s="30"/>
      <c r="U16" s="30"/>
      <c r="V16" s="30"/>
      <c r="W16" s="30"/>
      <c r="X16" s="30"/>
      <c r="Y16" s="30"/>
      <c r="Z16" s="30"/>
      <c r="AA16" s="101"/>
      <c r="AB16" s="30"/>
      <c r="AC16" s="30"/>
      <c r="AD16" s="30"/>
      <c r="AE16" s="101"/>
    </row>
    <row r="17" spans="1:31" ht="19.5" customHeight="1">
      <c r="A17" s="101"/>
      <c r="B17" s="101"/>
      <c r="C17" s="102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</row>
    <row r="18" spans="1:31" s="27" customFormat="1" ht="30" customHeight="1">
      <c r="A18" s="46">
        <v>1</v>
      </c>
      <c r="B18" s="26"/>
      <c r="C18" s="46"/>
      <c r="D18" s="47"/>
      <c r="E18" s="47"/>
      <c r="F18" s="47"/>
      <c r="G18" s="47"/>
      <c r="H18" s="47"/>
      <c r="I18" s="47"/>
      <c r="J18" s="47"/>
      <c r="K18" s="26" t="s">
        <v>27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28"/>
    </row>
    <row r="19" spans="1:31" s="27" customFormat="1" ht="30" customHeight="1">
      <c r="A19" s="46">
        <v>2</v>
      </c>
      <c r="B19" s="26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28"/>
    </row>
    <row r="20" spans="1:31" s="27" customFormat="1" ht="30" customHeight="1">
      <c r="A20" s="46">
        <v>3</v>
      </c>
      <c r="B20" s="2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28"/>
    </row>
    <row r="21" spans="1:31" s="27" customFormat="1" ht="30" customHeight="1">
      <c r="A21" s="46">
        <v>4</v>
      </c>
      <c r="B21" s="2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28"/>
    </row>
    <row r="22" spans="1:41" ht="30" customHeight="1" thickBot="1">
      <c r="A22" s="20"/>
      <c r="B22" s="20"/>
      <c r="C22" s="2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</row>
    <row r="23" spans="3:41" ht="18" customHeight="1">
      <c r="C23" s="19"/>
      <c r="AE23" s="105"/>
      <c r="AF23" s="492" t="s">
        <v>2</v>
      </c>
      <c r="AG23" s="493"/>
      <c r="AH23" s="493"/>
      <c r="AI23" s="493"/>
      <c r="AJ23" s="99" t="s">
        <v>14</v>
      </c>
      <c r="AK23" s="97" t="s">
        <v>48</v>
      </c>
      <c r="AL23" s="98">
        <f>$W$1</f>
        <v>2</v>
      </c>
      <c r="AM23" s="56" t="s">
        <v>3</v>
      </c>
      <c r="AN23" s="57"/>
      <c r="AO23" s="105"/>
    </row>
    <row r="24" spans="3:41" ht="24.75" customHeight="1">
      <c r="C24" s="19"/>
      <c r="AE24" s="105"/>
      <c r="AF24" s="58" t="s">
        <v>4</v>
      </c>
      <c r="AG24" s="494">
        <f>B18</f>
        <v>0</v>
      </c>
      <c r="AH24" s="495"/>
      <c r="AI24" s="496"/>
      <c r="AJ24" s="59" t="s">
        <v>4</v>
      </c>
      <c r="AK24" s="494">
        <f>B21</f>
        <v>0</v>
      </c>
      <c r="AL24" s="495"/>
      <c r="AM24" s="495"/>
      <c r="AN24" s="497"/>
      <c r="AO24" s="105"/>
    </row>
    <row r="25" spans="3:41" ht="30" customHeight="1">
      <c r="C25" s="19"/>
      <c r="AE25" s="105"/>
      <c r="AF25" s="61" t="s">
        <v>5</v>
      </c>
      <c r="AG25" s="62" t="s">
        <v>6</v>
      </c>
      <c r="AH25" s="62" t="s">
        <v>7</v>
      </c>
      <c r="AI25" s="62" t="s">
        <v>8</v>
      </c>
      <c r="AJ25" s="62" t="s">
        <v>9</v>
      </c>
      <c r="AK25" s="498" t="s">
        <v>10</v>
      </c>
      <c r="AL25" s="499"/>
      <c r="AM25" s="60" t="s">
        <v>11</v>
      </c>
      <c r="AN25" s="63"/>
      <c r="AO25" s="105"/>
    </row>
    <row r="26" spans="31:41" ht="24.75" customHeight="1" thickBot="1">
      <c r="AE26" s="105"/>
      <c r="AF26" s="64" t="s">
        <v>12</v>
      </c>
      <c r="AG26" s="500"/>
      <c r="AH26" s="500"/>
      <c r="AI26" s="500"/>
      <c r="AJ26" s="410" t="s">
        <v>13</v>
      </c>
      <c r="AK26" s="500"/>
      <c r="AL26" s="500"/>
      <c r="AM26" s="500"/>
      <c r="AN26" s="501"/>
      <c r="AO26" s="105"/>
    </row>
    <row r="27" spans="31:41" ht="18" customHeight="1">
      <c r="AE27" s="105"/>
      <c r="AF27" s="492" t="s">
        <v>2</v>
      </c>
      <c r="AG27" s="493"/>
      <c r="AH27" s="493"/>
      <c r="AI27" s="493"/>
      <c r="AJ27" s="99" t="s">
        <v>15</v>
      </c>
      <c r="AK27" s="103" t="s">
        <v>48</v>
      </c>
      <c r="AL27" s="98">
        <f>$W$1</f>
        <v>2</v>
      </c>
      <c r="AM27" s="56" t="s">
        <v>3</v>
      </c>
      <c r="AN27" s="57"/>
      <c r="AO27" s="105"/>
    </row>
    <row r="28" spans="31:41" ht="24.75" customHeight="1">
      <c r="AE28" s="105"/>
      <c r="AF28" s="58" t="s">
        <v>4</v>
      </c>
      <c r="AG28" s="494">
        <f>B19</f>
        <v>0</v>
      </c>
      <c r="AH28" s="495"/>
      <c r="AI28" s="496"/>
      <c r="AJ28" s="60" t="s">
        <v>4</v>
      </c>
      <c r="AK28" s="494">
        <f>B20</f>
        <v>0</v>
      </c>
      <c r="AL28" s="495"/>
      <c r="AM28" s="495"/>
      <c r="AN28" s="497"/>
      <c r="AO28" s="105"/>
    </row>
    <row r="29" spans="31:41" ht="30" customHeight="1">
      <c r="AE29" s="105"/>
      <c r="AF29" s="61" t="s">
        <v>5</v>
      </c>
      <c r="AG29" s="62" t="s">
        <v>6</v>
      </c>
      <c r="AH29" s="62" t="s">
        <v>7</v>
      </c>
      <c r="AI29" s="62" t="s">
        <v>8</v>
      </c>
      <c r="AJ29" s="62" t="s">
        <v>9</v>
      </c>
      <c r="AK29" s="498" t="s">
        <v>10</v>
      </c>
      <c r="AL29" s="499"/>
      <c r="AM29" s="60" t="s">
        <v>11</v>
      </c>
      <c r="AN29" s="63"/>
      <c r="AO29" s="105"/>
    </row>
    <row r="30" spans="31:41" ht="24.75" customHeight="1" thickBot="1">
      <c r="AE30" s="105"/>
      <c r="AF30" s="64" t="s">
        <v>12</v>
      </c>
      <c r="AG30" s="500"/>
      <c r="AH30" s="500"/>
      <c r="AI30" s="500"/>
      <c r="AJ30" s="410" t="s">
        <v>13</v>
      </c>
      <c r="AK30" s="500"/>
      <c r="AL30" s="500"/>
      <c r="AM30" s="500"/>
      <c r="AN30" s="501"/>
      <c r="AO30" s="105"/>
    </row>
    <row r="31" spans="31:41" ht="18" customHeight="1">
      <c r="AE31" s="105"/>
      <c r="AF31" s="492" t="s">
        <v>2</v>
      </c>
      <c r="AG31" s="493"/>
      <c r="AH31" s="493"/>
      <c r="AI31" s="493"/>
      <c r="AJ31" s="99" t="s">
        <v>16</v>
      </c>
      <c r="AK31" s="103" t="s">
        <v>48</v>
      </c>
      <c r="AL31" s="98">
        <f>$W$1</f>
        <v>2</v>
      </c>
      <c r="AM31" s="56" t="s">
        <v>3</v>
      </c>
      <c r="AN31" s="57"/>
      <c r="AO31" s="105"/>
    </row>
    <row r="32" spans="31:41" ht="24.75" customHeight="1">
      <c r="AE32" s="105"/>
      <c r="AF32" s="58" t="s">
        <v>4</v>
      </c>
      <c r="AG32" s="494">
        <f>B21</f>
        <v>0</v>
      </c>
      <c r="AH32" s="495"/>
      <c r="AI32" s="496"/>
      <c r="AJ32" s="60" t="s">
        <v>4</v>
      </c>
      <c r="AK32" s="494">
        <f>B20</f>
        <v>0</v>
      </c>
      <c r="AL32" s="495"/>
      <c r="AM32" s="495"/>
      <c r="AN32" s="497"/>
      <c r="AO32" s="105"/>
    </row>
    <row r="33" spans="31:41" ht="30" customHeight="1">
      <c r="AE33" s="105"/>
      <c r="AF33" s="61" t="s">
        <v>5</v>
      </c>
      <c r="AG33" s="62" t="s">
        <v>6</v>
      </c>
      <c r="AH33" s="62" t="s">
        <v>7</v>
      </c>
      <c r="AI33" s="62" t="s">
        <v>8</v>
      </c>
      <c r="AJ33" s="62" t="s">
        <v>9</v>
      </c>
      <c r="AK33" s="498" t="s">
        <v>10</v>
      </c>
      <c r="AL33" s="499"/>
      <c r="AM33" s="60" t="s">
        <v>11</v>
      </c>
      <c r="AN33" s="63"/>
      <c r="AO33" s="105"/>
    </row>
    <row r="34" spans="31:41" ht="24.75" customHeight="1" thickBot="1">
      <c r="AE34" s="105"/>
      <c r="AF34" s="64" t="s">
        <v>12</v>
      </c>
      <c r="AG34" s="500"/>
      <c r="AH34" s="500"/>
      <c r="AI34" s="500"/>
      <c r="AJ34" s="410" t="s">
        <v>13</v>
      </c>
      <c r="AK34" s="500"/>
      <c r="AL34" s="500"/>
      <c r="AM34" s="500"/>
      <c r="AN34" s="501"/>
      <c r="AO34" s="105"/>
    </row>
    <row r="35" spans="31:41" ht="18" customHeight="1">
      <c r="AE35" s="105"/>
      <c r="AF35" s="492" t="s">
        <v>2</v>
      </c>
      <c r="AG35" s="493"/>
      <c r="AH35" s="493"/>
      <c r="AI35" s="493"/>
      <c r="AJ35" s="99" t="s">
        <v>17</v>
      </c>
      <c r="AK35" s="103" t="s">
        <v>48</v>
      </c>
      <c r="AL35" s="98">
        <f>$W$1</f>
        <v>2</v>
      </c>
      <c r="AM35" s="56" t="s">
        <v>3</v>
      </c>
      <c r="AN35" s="57"/>
      <c r="AO35" s="105"/>
    </row>
    <row r="36" spans="31:41" ht="24.75" customHeight="1">
      <c r="AE36" s="105"/>
      <c r="AF36" s="58" t="s">
        <v>4</v>
      </c>
      <c r="AG36" s="494">
        <f>B18</f>
        <v>0</v>
      </c>
      <c r="AH36" s="495"/>
      <c r="AI36" s="496"/>
      <c r="AJ36" s="60" t="s">
        <v>4</v>
      </c>
      <c r="AK36" s="494">
        <f>B19</f>
        <v>0</v>
      </c>
      <c r="AL36" s="495"/>
      <c r="AM36" s="495"/>
      <c r="AN36" s="497"/>
      <c r="AO36" s="105"/>
    </row>
    <row r="37" spans="31:41" ht="30" customHeight="1">
      <c r="AE37" s="105"/>
      <c r="AF37" s="61" t="s">
        <v>5</v>
      </c>
      <c r="AG37" s="62" t="s">
        <v>6</v>
      </c>
      <c r="AH37" s="62" t="s">
        <v>7</v>
      </c>
      <c r="AI37" s="62" t="s">
        <v>8</v>
      </c>
      <c r="AJ37" s="62" t="s">
        <v>9</v>
      </c>
      <c r="AK37" s="498" t="s">
        <v>10</v>
      </c>
      <c r="AL37" s="499"/>
      <c r="AM37" s="60" t="s">
        <v>11</v>
      </c>
      <c r="AN37" s="63"/>
      <c r="AO37" s="105"/>
    </row>
    <row r="38" spans="31:41" ht="24.75" customHeight="1" thickBot="1">
      <c r="AE38" s="105"/>
      <c r="AF38" s="64" t="s">
        <v>12</v>
      </c>
      <c r="AG38" s="500"/>
      <c r="AH38" s="500"/>
      <c r="AI38" s="500"/>
      <c r="AJ38" s="410" t="s">
        <v>13</v>
      </c>
      <c r="AK38" s="500"/>
      <c r="AL38" s="500"/>
      <c r="AM38" s="500"/>
      <c r="AN38" s="501"/>
      <c r="AO38" s="105"/>
    </row>
    <row r="39" spans="31:41" ht="18" customHeight="1">
      <c r="AE39" s="105"/>
      <c r="AF39" s="492" t="s">
        <v>2</v>
      </c>
      <c r="AG39" s="493"/>
      <c r="AH39" s="493"/>
      <c r="AI39" s="493"/>
      <c r="AJ39" s="99" t="s">
        <v>18</v>
      </c>
      <c r="AK39" s="103" t="s">
        <v>48</v>
      </c>
      <c r="AL39" s="98">
        <f>$W$1</f>
        <v>2</v>
      </c>
      <c r="AM39" s="56" t="s">
        <v>3</v>
      </c>
      <c r="AN39" s="57"/>
      <c r="AO39" s="105"/>
    </row>
    <row r="40" spans="31:41" ht="24.75" customHeight="1">
      <c r="AE40" s="105"/>
      <c r="AF40" s="58" t="s">
        <v>4</v>
      </c>
      <c r="AG40" s="494">
        <f>B19</f>
        <v>0</v>
      </c>
      <c r="AH40" s="495"/>
      <c r="AI40" s="496"/>
      <c r="AJ40" s="60" t="s">
        <v>4</v>
      </c>
      <c r="AK40" s="494">
        <f>B21</f>
        <v>0</v>
      </c>
      <c r="AL40" s="495"/>
      <c r="AM40" s="495"/>
      <c r="AN40" s="497"/>
      <c r="AO40" s="105"/>
    </row>
    <row r="41" spans="31:41" ht="30" customHeight="1">
      <c r="AE41" s="105"/>
      <c r="AF41" s="61" t="s">
        <v>5</v>
      </c>
      <c r="AG41" s="62" t="s">
        <v>6</v>
      </c>
      <c r="AH41" s="62" t="s">
        <v>7</v>
      </c>
      <c r="AI41" s="62" t="s">
        <v>8</v>
      </c>
      <c r="AJ41" s="62" t="s">
        <v>9</v>
      </c>
      <c r="AK41" s="498" t="s">
        <v>10</v>
      </c>
      <c r="AL41" s="499"/>
      <c r="AM41" s="60" t="s">
        <v>11</v>
      </c>
      <c r="AN41" s="63"/>
      <c r="AO41" s="105"/>
    </row>
    <row r="42" spans="31:41" ht="24.75" customHeight="1" thickBot="1">
      <c r="AE42" s="105"/>
      <c r="AF42" s="64" t="s">
        <v>12</v>
      </c>
      <c r="AG42" s="500"/>
      <c r="AH42" s="500"/>
      <c r="AI42" s="500"/>
      <c r="AJ42" s="410" t="s">
        <v>13</v>
      </c>
      <c r="AK42" s="500"/>
      <c r="AL42" s="500"/>
      <c r="AM42" s="500"/>
      <c r="AN42" s="501"/>
      <c r="AO42" s="105"/>
    </row>
    <row r="43" spans="31:41" ht="18" customHeight="1">
      <c r="AE43" s="105"/>
      <c r="AF43" s="492" t="s">
        <v>2</v>
      </c>
      <c r="AG43" s="493"/>
      <c r="AH43" s="493"/>
      <c r="AI43" s="493"/>
      <c r="AJ43" s="99" t="s">
        <v>19</v>
      </c>
      <c r="AK43" s="103" t="s">
        <v>48</v>
      </c>
      <c r="AL43" s="98">
        <f>$W$1</f>
        <v>2</v>
      </c>
      <c r="AM43" s="56" t="s">
        <v>3</v>
      </c>
      <c r="AN43" s="57"/>
      <c r="AO43" s="105"/>
    </row>
    <row r="44" spans="31:41" ht="24.75" customHeight="1">
      <c r="AE44" s="105"/>
      <c r="AF44" s="58" t="s">
        <v>4</v>
      </c>
      <c r="AG44" s="494">
        <f>B20</f>
        <v>0</v>
      </c>
      <c r="AH44" s="495"/>
      <c r="AI44" s="496"/>
      <c r="AJ44" s="60" t="s">
        <v>4</v>
      </c>
      <c r="AK44" s="494">
        <f>B18</f>
        <v>0</v>
      </c>
      <c r="AL44" s="495"/>
      <c r="AM44" s="495"/>
      <c r="AN44" s="497"/>
      <c r="AO44" s="105"/>
    </row>
    <row r="45" spans="31:41" ht="30" customHeight="1">
      <c r="AE45" s="105"/>
      <c r="AF45" s="61" t="s">
        <v>5</v>
      </c>
      <c r="AG45" s="62" t="s">
        <v>6</v>
      </c>
      <c r="AH45" s="62" t="s">
        <v>7</v>
      </c>
      <c r="AI45" s="62" t="s">
        <v>8</v>
      </c>
      <c r="AJ45" s="62" t="s">
        <v>9</v>
      </c>
      <c r="AK45" s="498" t="s">
        <v>10</v>
      </c>
      <c r="AL45" s="499"/>
      <c r="AM45" s="60" t="s">
        <v>11</v>
      </c>
      <c r="AN45" s="63"/>
      <c r="AO45" s="105"/>
    </row>
    <row r="46" spans="31:41" ht="24.75" customHeight="1" thickBot="1">
      <c r="AE46" s="105"/>
      <c r="AF46" s="64" t="s">
        <v>12</v>
      </c>
      <c r="AG46" s="500"/>
      <c r="AH46" s="500"/>
      <c r="AI46" s="500"/>
      <c r="AJ46" s="410" t="s">
        <v>13</v>
      </c>
      <c r="AK46" s="500"/>
      <c r="AL46" s="500"/>
      <c r="AM46" s="500"/>
      <c r="AN46" s="501"/>
      <c r="AO46" s="105"/>
    </row>
    <row r="47" spans="31:41" ht="30" customHeight="1"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</row>
  </sheetData>
  <sheetProtection sheet="1" objects="1" scenarios="1"/>
  <mergeCells count="83">
    <mergeCell ref="AF43:AI43"/>
    <mergeCell ref="AG44:AI44"/>
    <mergeCell ref="AK44:AN44"/>
    <mergeCell ref="AK45:AL45"/>
    <mergeCell ref="AG46:AI46"/>
    <mergeCell ref="AK46:AN46"/>
    <mergeCell ref="AF39:AI39"/>
    <mergeCell ref="AG40:AI40"/>
    <mergeCell ref="AK40:AN40"/>
    <mergeCell ref="AK41:AL41"/>
    <mergeCell ref="AG42:AI42"/>
    <mergeCell ref="AK42:AN42"/>
    <mergeCell ref="AF35:AI35"/>
    <mergeCell ref="AG36:AI36"/>
    <mergeCell ref="AK36:AN36"/>
    <mergeCell ref="AK37:AL37"/>
    <mergeCell ref="AG38:AI38"/>
    <mergeCell ref="AK38:AN38"/>
    <mergeCell ref="AF31:AI31"/>
    <mergeCell ref="AG32:AI32"/>
    <mergeCell ref="AK32:AN32"/>
    <mergeCell ref="AK33:AL33"/>
    <mergeCell ref="AG34:AI34"/>
    <mergeCell ref="AK34:AN34"/>
    <mergeCell ref="AF27:AI27"/>
    <mergeCell ref="AG28:AI28"/>
    <mergeCell ref="AK28:AN28"/>
    <mergeCell ref="AK29:AL29"/>
    <mergeCell ref="AG30:AI30"/>
    <mergeCell ref="AK30:AN30"/>
    <mergeCell ref="AF23:AI23"/>
    <mergeCell ref="AG24:AI24"/>
    <mergeCell ref="AK24:AN24"/>
    <mergeCell ref="AK25:AL25"/>
    <mergeCell ref="AG26:AI26"/>
    <mergeCell ref="AK26:AN26"/>
    <mergeCell ref="A14:B14"/>
    <mergeCell ref="D14:F14"/>
    <mergeCell ref="G14:I14"/>
    <mergeCell ref="L14:N14"/>
    <mergeCell ref="O14:Q14"/>
    <mergeCell ref="A16:B16"/>
    <mergeCell ref="D16:F16"/>
    <mergeCell ref="G16:I16"/>
    <mergeCell ref="L16:N16"/>
    <mergeCell ref="O16:Q16"/>
    <mergeCell ref="B8:E8"/>
    <mergeCell ref="O8:Q8"/>
    <mergeCell ref="U8:V8"/>
    <mergeCell ref="W8:X8"/>
    <mergeCell ref="Y8:Z8"/>
    <mergeCell ref="A12:B12"/>
    <mergeCell ref="D12:F12"/>
    <mergeCell ref="G12:I12"/>
    <mergeCell ref="L12:N12"/>
    <mergeCell ref="O12:Q12"/>
    <mergeCell ref="B6:E6"/>
    <mergeCell ref="I6:K6"/>
    <mergeCell ref="U6:V6"/>
    <mergeCell ref="W6:X6"/>
    <mergeCell ref="Y6:Z6"/>
    <mergeCell ref="B7:E7"/>
    <mergeCell ref="L7:N7"/>
    <mergeCell ref="U7:V7"/>
    <mergeCell ref="W7:X7"/>
    <mergeCell ref="Y7:Z7"/>
    <mergeCell ref="W4:X4"/>
    <mergeCell ref="Y4:Z4"/>
    <mergeCell ref="AB4:AD4"/>
    <mergeCell ref="B5:E5"/>
    <mergeCell ref="F5:H5"/>
    <mergeCell ref="U5:V5"/>
    <mergeCell ref="W5:X5"/>
    <mergeCell ref="Y5:Z5"/>
    <mergeCell ref="A1:R1"/>
    <mergeCell ref="S1:V1"/>
    <mergeCell ref="A4:E4"/>
    <mergeCell ref="F4:H4"/>
    <mergeCell ref="I4:K4"/>
    <mergeCell ref="L4:N4"/>
    <mergeCell ref="O4:Q4"/>
    <mergeCell ref="R4:T4"/>
    <mergeCell ref="U4:V4"/>
  </mergeCells>
  <printOptions/>
  <pageMargins left="0.3937007874015748" right="0.1968503937007874" top="0.3937007874015748" bottom="0" header="0" footer="0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8515625" style="67" customWidth="1"/>
    <col min="2" max="6" width="17.7109375" style="67" customWidth="1"/>
    <col min="7" max="16384" width="9.140625" style="67" customWidth="1"/>
  </cols>
  <sheetData>
    <row r="1" spans="1:5" s="70" customFormat="1" ht="24.75" customHeight="1">
      <c r="A1" s="577" t="s">
        <v>192</v>
      </c>
      <c r="B1" s="577"/>
      <c r="C1" s="577"/>
      <c r="D1" s="577"/>
      <c r="E1" s="577"/>
    </row>
    <row r="2" spans="1:5" s="70" customFormat="1" ht="24.75" customHeight="1">
      <c r="A2" s="71"/>
      <c r="B2" s="150" t="s">
        <v>55</v>
      </c>
      <c r="C2" s="150" t="s">
        <v>56</v>
      </c>
      <c r="D2" s="150" t="s">
        <v>57</v>
      </c>
      <c r="E2" s="150" t="s">
        <v>58</v>
      </c>
    </row>
    <row r="3" spans="1:5" ht="34.5" customHeight="1">
      <c r="A3" s="70"/>
      <c r="B3" s="70"/>
      <c r="C3" s="70"/>
      <c r="D3" s="70"/>
      <c r="E3" s="70"/>
    </row>
    <row r="4" spans="1:5" s="65" customFormat="1" ht="24.75" customHeight="1">
      <c r="A4" s="68">
        <v>1</v>
      </c>
      <c r="B4" s="133"/>
      <c r="C4" s="84"/>
      <c r="D4" s="84"/>
      <c r="E4" s="84"/>
    </row>
    <row r="5" spans="1:5" s="65" customFormat="1" ht="24.75" customHeight="1">
      <c r="A5" s="68"/>
      <c r="B5" s="84"/>
      <c r="C5" s="134"/>
      <c r="D5" s="84"/>
      <c r="E5" s="84"/>
    </row>
    <row r="6" spans="1:5" s="65" customFormat="1" ht="24.75" customHeight="1">
      <c r="A6" s="68">
        <v>2</v>
      </c>
      <c r="B6" s="135"/>
      <c r="C6" s="136"/>
      <c r="D6" s="92"/>
      <c r="E6" s="84"/>
    </row>
    <row r="7" spans="1:5" s="65" customFormat="1" ht="24.75" customHeight="1">
      <c r="A7" s="68"/>
      <c r="B7" s="84"/>
      <c r="C7" s="84"/>
      <c r="D7" s="134" t="s">
        <v>289</v>
      </c>
      <c r="E7" s="84"/>
    </row>
    <row r="8" spans="1:5" s="65" customFormat="1" ht="24.75" customHeight="1">
      <c r="A8" s="68">
        <v>3</v>
      </c>
      <c r="B8" s="133"/>
      <c r="C8" s="84"/>
      <c r="D8" s="136"/>
      <c r="E8" s="92"/>
    </row>
    <row r="9" spans="1:5" s="65" customFormat="1" ht="24.75" customHeight="1">
      <c r="A9" s="68"/>
      <c r="B9" s="84"/>
      <c r="C9" s="134"/>
      <c r="D9" s="92"/>
      <c r="E9" s="92"/>
    </row>
    <row r="10" spans="1:5" s="65" customFormat="1" ht="24.75" customHeight="1">
      <c r="A10" s="68">
        <v>4</v>
      </c>
      <c r="B10" s="135"/>
      <c r="C10" s="136"/>
      <c r="D10" s="84"/>
      <c r="E10" s="92"/>
    </row>
    <row r="11" spans="1:5" s="65" customFormat="1" ht="24.75" customHeight="1">
      <c r="A11" s="68"/>
      <c r="B11" s="84"/>
      <c r="C11" s="84"/>
      <c r="D11" s="84"/>
      <c r="E11" s="134" t="s">
        <v>276</v>
      </c>
    </row>
    <row r="12" spans="1:5" s="65" customFormat="1" ht="24.75" customHeight="1">
      <c r="A12" s="68">
        <v>5</v>
      </c>
      <c r="B12" s="133"/>
      <c r="C12" s="84"/>
      <c r="D12" s="84"/>
      <c r="E12" s="136" t="s">
        <v>290</v>
      </c>
    </row>
    <row r="13" spans="1:5" s="65" customFormat="1" ht="24.75" customHeight="1">
      <c r="A13" s="68"/>
      <c r="B13" s="84"/>
      <c r="C13" s="134"/>
      <c r="D13" s="84"/>
      <c r="E13" s="92"/>
    </row>
    <row r="14" spans="1:5" s="65" customFormat="1" ht="24.75" customHeight="1">
      <c r="A14" s="68">
        <v>6</v>
      </c>
      <c r="B14" s="133"/>
      <c r="C14" s="137"/>
      <c r="D14" s="92"/>
      <c r="E14" s="92"/>
    </row>
    <row r="15" spans="1:5" s="65" customFormat="1" ht="24.75" customHeight="1">
      <c r="A15" s="68"/>
      <c r="B15" s="84"/>
      <c r="C15" s="84"/>
      <c r="D15" s="134" t="s">
        <v>277</v>
      </c>
      <c r="E15" s="92"/>
    </row>
    <row r="16" spans="1:5" s="65" customFormat="1" ht="24.75" customHeight="1">
      <c r="A16" s="68">
        <v>7</v>
      </c>
      <c r="B16" s="133"/>
      <c r="C16" s="84"/>
      <c r="D16" s="136"/>
      <c r="E16" s="84"/>
    </row>
    <row r="17" spans="1:5" s="65" customFormat="1" ht="24.75" customHeight="1">
      <c r="A17" s="68"/>
      <c r="B17" s="84"/>
      <c r="C17" s="134"/>
      <c r="D17" s="92"/>
      <c r="E17" s="84"/>
    </row>
    <row r="18" spans="1:5" s="65" customFormat="1" ht="24.75" customHeight="1">
      <c r="A18" s="68">
        <v>8</v>
      </c>
      <c r="B18" s="133"/>
      <c r="C18" s="136"/>
      <c r="D18" s="84"/>
      <c r="E18" s="84"/>
    </row>
  </sheetData>
  <sheetProtection/>
  <mergeCells count="1">
    <mergeCell ref="A1:E1"/>
  </mergeCells>
  <printOptions horizontalCentered="1"/>
  <pageMargins left="0" right="0" top="0.7874015748031497" bottom="0" header="0" footer="0"/>
  <pageSetup blackAndWhite="1" orientation="portrait" paperSize="9" scale="10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6"/>
  <sheetViews>
    <sheetView zoomScalePageLayoutView="0" workbookViewId="0" topLeftCell="A1">
      <selection activeCell="Z31" sqref="Z31:AC31"/>
    </sheetView>
  </sheetViews>
  <sheetFormatPr defaultColWidth="9.140625" defaultRowHeight="12.75"/>
  <cols>
    <col min="1" max="17" width="5.7109375" style="18" customWidth="1"/>
    <col min="18" max="23" width="4.7109375" style="18" customWidth="1"/>
    <col min="24" max="26" width="9.140625" style="18" customWidth="1"/>
    <col min="27" max="28" width="15.7109375" style="19" customWidth="1"/>
    <col min="29" max="16384" width="9.140625" style="18" customWidth="1"/>
  </cols>
  <sheetData>
    <row r="1" spans="1:46" s="107" customFormat="1" ht="27.75">
      <c r="A1" s="515" t="str">
        <f>X1</f>
        <v>BTM NMŽ - Lomnice nad Luž. - 28.9.2021 - Chlapci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54" t="s">
        <v>201</v>
      </c>
      <c r="Y1" s="554"/>
      <c r="Z1" s="554"/>
      <c r="AA1" s="554"/>
      <c r="AB1" s="554"/>
      <c r="AC1" s="554"/>
      <c r="AD1" s="554"/>
      <c r="AE1" s="554"/>
      <c r="AF1" s="554"/>
      <c r="AG1" s="554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</row>
    <row r="2" spans="1:33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0"/>
      <c r="W2" s="30"/>
      <c r="X2" s="30"/>
      <c r="Y2" s="30"/>
      <c r="Z2" s="30"/>
      <c r="AA2" s="53"/>
      <c r="AB2" s="53"/>
      <c r="AC2" s="30"/>
      <c r="AD2" s="30"/>
      <c r="AE2" s="30"/>
      <c r="AF2" s="30"/>
      <c r="AG2" s="30"/>
    </row>
    <row r="3" spans="1:33" ht="18" customHeight="1" thickBot="1">
      <c r="A3" s="30"/>
      <c r="B3" s="30"/>
      <c r="C3" s="30"/>
      <c r="D3" s="30"/>
      <c r="E3" s="30"/>
      <c r="F3" s="31"/>
      <c r="G3" s="31">
        <v>1</v>
      </c>
      <c r="H3" s="31"/>
      <c r="I3" s="31"/>
      <c r="J3" s="31">
        <v>2</v>
      </c>
      <c r="K3" s="31"/>
      <c r="L3" s="31"/>
      <c r="M3" s="31">
        <v>3</v>
      </c>
      <c r="N3" s="31"/>
      <c r="O3" s="31"/>
      <c r="P3" s="31">
        <v>4</v>
      </c>
      <c r="Q3" s="31"/>
      <c r="R3" s="30"/>
      <c r="S3" s="30"/>
      <c r="T3" s="30"/>
      <c r="U3" s="30"/>
      <c r="V3" s="30"/>
      <c r="W3" s="30"/>
      <c r="X3" s="30"/>
      <c r="Y3" s="556" t="s">
        <v>27</v>
      </c>
      <c r="Z3" s="556"/>
      <c r="AA3" s="53"/>
      <c r="AB3" s="53"/>
      <c r="AC3" s="30"/>
      <c r="AD3" s="30"/>
      <c r="AE3" s="30"/>
      <c r="AF3" s="30"/>
      <c r="AG3" s="30"/>
    </row>
    <row r="4" spans="1:33" ht="45" customHeight="1" thickBot="1">
      <c r="A4" s="517" t="s">
        <v>151</v>
      </c>
      <c r="B4" s="518"/>
      <c r="C4" s="518"/>
      <c r="D4" s="518"/>
      <c r="E4" s="519"/>
      <c r="F4" s="459" t="str">
        <f>IF($Z$5="","",$Z$5)</f>
        <v>Kuba Vojtěch</v>
      </c>
      <c r="G4" s="460" t="e">
        <f>IF(#REF!="","",#REF!)</f>
        <v>#REF!</v>
      </c>
      <c r="H4" s="460" t="e">
        <f>IF(#REF!="","",#REF!)</f>
        <v>#REF!</v>
      </c>
      <c r="I4" s="460" t="str">
        <f>IF($Z$6="","",$Z$6)</f>
        <v>Řezáč Ondřej</v>
      </c>
      <c r="J4" s="460" t="e">
        <f>IF(#REF!="","",#REF!)</f>
        <v>#REF!</v>
      </c>
      <c r="K4" s="460" t="e">
        <f>IF(#REF!="","",#REF!)</f>
        <v>#REF!</v>
      </c>
      <c r="L4" s="460" t="str">
        <f>IF($Z$7="","",$Z$7)</f>
        <v>Urban Jáchym</v>
      </c>
      <c r="M4" s="460" t="e">
        <f>IF(#REF!="","",#REF!)</f>
        <v>#REF!</v>
      </c>
      <c r="N4" s="460" t="e">
        <f>IF(#REF!="","",#REF!)</f>
        <v>#REF!</v>
      </c>
      <c r="O4" s="460" t="str">
        <f>IF($Z$8="","",$Z$8)</f>
        <v>Suchá Emílie</v>
      </c>
      <c r="P4" s="460" t="e">
        <f>IF(#REF!="","",#REF!)</f>
        <v>#REF!</v>
      </c>
      <c r="Q4" s="461" t="e">
        <f>IF(#REF!="","",#REF!)</f>
        <v>#REF!</v>
      </c>
      <c r="R4" s="453" t="s">
        <v>1</v>
      </c>
      <c r="S4" s="462"/>
      <c r="T4" s="451" t="s">
        <v>23</v>
      </c>
      <c r="U4" s="452"/>
      <c r="V4" s="453" t="s">
        <v>0</v>
      </c>
      <c r="W4" s="454"/>
      <c r="X4" s="30"/>
      <c r="Y4" s="30"/>
      <c r="Z4" s="30"/>
      <c r="AA4" s="53"/>
      <c r="AB4" s="53"/>
      <c r="AC4" s="30"/>
      <c r="AD4" s="30"/>
      <c r="AE4" s="30"/>
      <c r="AF4" s="30"/>
      <c r="AG4" s="30"/>
    </row>
    <row r="5" spans="1:33" ht="31.5" customHeight="1">
      <c r="A5" s="32">
        <v>1</v>
      </c>
      <c r="B5" s="544" t="str">
        <f>IF($Z$5="","",$Z$5)</f>
        <v>Kuba Vojtěch</v>
      </c>
      <c r="C5" s="545"/>
      <c r="D5" s="545"/>
      <c r="E5" s="546"/>
      <c r="F5" s="520" t="str">
        <f>$Y$3</f>
        <v>BTM Lomnice</v>
      </c>
      <c r="G5" s="520"/>
      <c r="H5" s="521"/>
      <c r="I5" s="393"/>
      <c r="J5" s="39" t="s">
        <v>24</v>
      </c>
      <c r="K5" s="394"/>
      <c r="L5" s="378">
        <f>IF(AND($H$7&gt;=1,$H$7&lt;=3),$H$7,IF(AND($H$7=""),"",IF($H$7=0,"0")))</f>
      </c>
      <c r="M5" s="39" t="s">
        <v>24</v>
      </c>
      <c r="N5" s="384">
        <f>IF(AND($F$7&gt;=1,$F$7&lt;=3),$F$7,IF(AND($F$7=""),"",IF($F$7=0,"0")))</f>
      </c>
      <c r="O5" s="393"/>
      <c r="P5" s="39" t="s">
        <v>24</v>
      </c>
      <c r="Q5" s="395"/>
      <c r="R5" s="522"/>
      <c r="S5" s="468"/>
      <c r="T5" s="523"/>
      <c r="U5" s="524"/>
      <c r="V5" s="525"/>
      <c r="W5" s="526"/>
      <c r="X5" s="47"/>
      <c r="Y5" s="408">
        <v>1</v>
      </c>
      <c r="Z5" s="555" t="s">
        <v>39</v>
      </c>
      <c r="AA5" s="555"/>
      <c r="AB5" s="555"/>
      <c r="AC5" s="555"/>
      <c r="AD5" s="30"/>
      <c r="AE5" s="30"/>
      <c r="AF5" s="30"/>
      <c r="AG5" s="30"/>
    </row>
    <row r="6" spans="1:33" ht="31.5" customHeight="1">
      <c r="A6" s="33">
        <v>2</v>
      </c>
      <c r="B6" s="548" t="str">
        <f>IF($Z$6="","",$Z$6)</f>
        <v>Řezáč Ondřej</v>
      </c>
      <c r="C6" s="549"/>
      <c r="D6" s="549"/>
      <c r="E6" s="550"/>
      <c r="F6" s="374">
        <f>IF(AND($K$5&gt;=1,$K$5&lt;=3),$K$5,IF(AND($K$5=""),"",IF($K$5=0,"0")))</f>
      </c>
      <c r="G6" s="38" t="s">
        <v>24</v>
      </c>
      <c r="H6" s="375">
        <f>IF(AND($I$5&gt;=1,$I$5&lt;=3),$I$5,IF(AND($I$5=""),"",IF($I$5=0,"0")))</f>
      </c>
      <c r="I6" s="527" t="str">
        <f>$Y$3</f>
        <v>BTM Lomnice</v>
      </c>
      <c r="J6" s="528"/>
      <c r="K6" s="529"/>
      <c r="L6" s="396"/>
      <c r="M6" s="38" t="s">
        <v>24</v>
      </c>
      <c r="N6" s="397"/>
      <c r="O6" s="396"/>
      <c r="P6" s="38" t="s">
        <v>24</v>
      </c>
      <c r="Q6" s="398"/>
      <c r="R6" s="522"/>
      <c r="S6" s="468"/>
      <c r="T6" s="530"/>
      <c r="U6" s="531"/>
      <c r="V6" s="532"/>
      <c r="W6" s="533"/>
      <c r="X6" s="47"/>
      <c r="Y6" s="408">
        <v>2</v>
      </c>
      <c r="Z6" s="555" t="s">
        <v>264</v>
      </c>
      <c r="AA6" s="555"/>
      <c r="AB6" s="555"/>
      <c r="AC6" s="555"/>
      <c r="AD6" s="30"/>
      <c r="AE6" s="30"/>
      <c r="AF6" s="30"/>
      <c r="AG6" s="30"/>
    </row>
    <row r="7" spans="1:33" ht="31.5" customHeight="1">
      <c r="A7" s="33">
        <v>3</v>
      </c>
      <c r="B7" s="548" t="str">
        <f>IF($Z$7="","",$Z$7)</f>
        <v>Urban Jáchym</v>
      </c>
      <c r="C7" s="549"/>
      <c r="D7" s="549"/>
      <c r="E7" s="550"/>
      <c r="F7" s="406"/>
      <c r="G7" s="38" t="s">
        <v>24</v>
      </c>
      <c r="H7" s="397"/>
      <c r="I7" s="382">
        <f>IF(AND($N$6&gt;=1,$N$6&lt;=3),$N$6,IF(AND($N$6=""),"",IF($N$6=0,"0")))</f>
      </c>
      <c r="J7" s="38" t="s">
        <v>24</v>
      </c>
      <c r="K7" s="375">
        <f>IF(AND($L$6&gt;=1,$L$6&lt;=3),$L$6,IF(AND($L$6=""),"",IF($L$6=0,"0")))</f>
      </c>
      <c r="L7" s="527" t="str">
        <f>$Y$3</f>
        <v>BTM Lomnice</v>
      </c>
      <c r="M7" s="528"/>
      <c r="N7" s="529"/>
      <c r="O7" s="382">
        <f>IF(AND($N$8&gt;=1,$N$8&lt;=3),$N$8,IF(AND($N$8=""),"",IF($N$8=0,"0")))</f>
      </c>
      <c r="P7" s="38" t="s">
        <v>24</v>
      </c>
      <c r="Q7" s="386">
        <f>IF(AND($L$8&gt;=1,$L$8&lt;=3),$L$8,IF(AND($L$8=""),"",IF($L$8=0,"0")))</f>
      </c>
      <c r="R7" s="522"/>
      <c r="S7" s="468"/>
      <c r="T7" s="530"/>
      <c r="U7" s="531"/>
      <c r="V7" s="532"/>
      <c r="W7" s="533"/>
      <c r="X7" s="47"/>
      <c r="Y7" s="408">
        <v>3</v>
      </c>
      <c r="Z7" s="555" t="s">
        <v>261</v>
      </c>
      <c r="AA7" s="555"/>
      <c r="AB7" s="555"/>
      <c r="AC7" s="555"/>
      <c r="AD7" s="30"/>
      <c r="AE7" s="30"/>
      <c r="AF7" s="30"/>
      <c r="AG7" s="30"/>
    </row>
    <row r="8" spans="1:33" ht="31.5" customHeight="1" thickBot="1">
      <c r="A8" s="34">
        <v>4</v>
      </c>
      <c r="B8" s="551" t="str">
        <f>IF($Z$8="","",$Z$8)</f>
        <v>Suchá Emílie</v>
      </c>
      <c r="C8" s="552"/>
      <c r="D8" s="552"/>
      <c r="E8" s="553"/>
      <c r="F8" s="407">
        <f>IF(AND($Q$5&gt;=1,$Q$5&lt;=3),$Q$5,IF(AND($Q$5=""),"",IF($Q$5=0,"0")))</f>
      </c>
      <c r="G8" s="35" t="s">
        <v>24</v>
      </c>
      <c r="H8" s="377">
        <f>IF(AND($O$5&gt;=1,$O$5&lt;=3),$O$5,IF(AND($O$5=""),"",IF($O$5=0,"0")))</f>
      </c>
      <c r="I8" s="376">
        <f>IF(AND($Q$6&gt;=1,$Q$6&lt;=3),$Q$6,IF(AND($Q$6=""),"",IF($Q$6=0,"0")))</f>
      </c>
      <c r="J8" s="35" t="s">
        <v>24</v>
      </c>
      <c r="K8" s="377">
        <f>IF(AND($O$6&gt;=1,$O$6&lt;=3),$O$6,IF(AND($O$6=""),"",IF($O$6=0,"0")))</f>
      </c>
      <c r="L8" s="400"/>
      <c r="M8" s="35" t="s">
        <v>24</v>
      </c>
      <c r="N8" s="401"/>
      <c r="O8" s="534" t="str">
        <f>$Y$3</f>
        <v>BTM Lomnice</v>
      </c>
      <c r="P8" s="535"/>
      <c r="Q8" s="535"/>
      <c r="R8" s="536"/>
      <c r="S8" s="485"/>
      <c r="T8" s="537"/>
      <c r="U8" s="538"/>
      <c r="V8" s="539"/>
      <c r="W8" s="540"/>
      <c r="X8" s="47"/>
      <c r="Y8" s="408">
        <v>4</v>
      </c>
      <c r="Z8" s="555" t="s">
        <v>274</v>
      </c>
      <c r="AA8" s="555"/>
      <c r="AB8" s="555"/>
      <c r="AC8" s="555"/>
      <c r="AD8" s="30"/>
      <c r="AE8" s="30"/>
      <c r="AF8" s="30"/>
      <c r="AG8" s="30"/>
    </row>
    <row r="9" spans="1:33" ht="19.5" customHeight="1">
      <c r="A9" s="392"/>
      <c r="B9" s="390"/>
      <c r="C9" s="390"/>
      <c r="D9" s="390"/>
      <c r="E9" s="390"/>
      <c r="F9" s="387"/>
      <c r="G9" s="157"/>
      <c r="H9" s="388"/>
      <c r="I9" s="387"/>
      <c r="J9" s="157"/>
      <c r="K9" s="388"/>
      <c r="L9" s="402"/>
      <c r="M9" s="157"/>
      <c r="N9" s="403"/>
      <c r="O9" s="389"/>
      <c r="P9" s="389"/>
      <c r="Q9" s="389"/>
      <c r="R9" s="391"/>
      <c r="S9" s="391"/>
      <c r="T9" s="404"/>
      <c r="U9" s="404"/>
      <c r="V9" s="405"/>
      <c r="W9" s="405"/>
      <c r="X9" s="30"/>
      <c r="Y9" s="30"/>
      <c r="Z9" s="30"/>
      <c r="AA9" s="53"/>
      <c r="AB9" s="53"/>
      <c r="AC9" s="30"/>
      <c r="AD9" s="30"/>
      <c r="AE9" s="30"/>
      <c r="AF9" s="30"/>
      <c r="AG9" s="30"/>
    </row>
    <row r="10" spans="1:33" ht="19.5" customHeight="1">
      <c r="A10" s="490" t="s">
        <v>20</v>
      </c>
      <c r="B10" s="490"/>
      <c r="C10" s="45" t="s">
        <v>14</v>
      </c>
      <c r="D10" s="541" t="str">
        <f>IF($Z$5="","",$Z$5)</f>
        <v>Kuba Vojtěch</v>
      </c>
      <c r="E10" s="541" t="e">
        <f>IF(#REF!="","",#REF!)</f>
        <v>#REF!</v>
      </c>
      <c r="F10" s="541" t="e">
        <f>IF(#REF!="","",#REF!)</f>
        <v>#REF!</v>
      </c>
      <c r="G10" s="541" t="str">
        <f>IF($Z$8="","",$Z$8)</f>
        <v>Suchá Emílie</v>
      </c>
      <c r="H10" s="541" t="e">
        <f>IF(#REF!="","",#REF!)</f>
        <v>#REF!</v>
      </c>
      <c r="I10" s="541" t="e">
        <f>IF(#REF!="","",#REF!)</f>
        <v>#REF!</v>
      </c>
      <c r="J10" s="30"/>
      <c r="K10" s="45" t="s">
        <v>15</v>
      </c>
      <c r="L10" s="541" t="str">
        <f>IF($Z$6="","",$Z$6)</f>
        <v>Řezáč Ondřej</v>
      </c>
      <c r="M10" s="541" t="e">
        <f>IF(#REF!="","",#REF!)</f>
        <v>#REF!</v>
      </c>
      <c r="N10" s="541" t="e">
        <f>IF(#REF!="","",#REF!)</f>
        <v>#REF!</v>
      </c>
      <c r="O10" s="541" t="str">
        <f>IF($Z$7="","",$Z$7)</f>
        <v>Urban Jáchym</v>
      </c>
      <c r="P10" s="541" t="e">
        <f>IF(#REF!="","",#REF!)</f>
        <v>#REF!</v>
      </c>
      <c r="Q10" s="541" t="e">
        <f>IF(#REF!="","",#REF!)</f>
        <v>#REF!</v>
      </c>
      <c r="R10" s="54"/>
      <c r="S10" s="54"/>
      <c r="T10" s="54"/>
      <c r="U10" s="54"/>
      <c r="V10" s="54"/>
      <c r="W10" s="54"/>
      <c r="X10" s="30"/>
      <c r="Y10" s="30"/>
      <c r="Z10" s="30"/>
      <c r="AA10" s="53"/>
      <c r="AB10" s="53"/>
      <c r="AC10" s="30"/>
      <c r="AD10" s="30"/>
      <c r="AE10" s="30"/>
      <c r="AF10" s="30"/>
      <c r="AG10" s="30"/>
    </row>
    <row r="11" spans="1:33" ht="19.5" customHeight="1">
      <c r="A11" s="43"/>
      <c r="B11" s="43"/>
      <c r="C11" s="51"/>
      <c r="D11" s="52"/>
      <c r="E11" s="52"/>
      <c r="F11" s="52"/>
      <c r="G11" s="52"/>
      <c r="H11" s="52"/>
      <c r="I11" s="52"/>
      <c r="J11" s="30"/>
      <c r="K11" s="51"/>
      <c r="L11" s="52"/>
      <c r="M11" s="52"/>
      <c r="N11" s="52"/>
      <c r="O11" s="52"/>
      <c r="P11" s="52"/>
      <c r="Q11" s="52"/>
      <c r="R11" s="54"/>
      <c r="S11" s="54"/>
      <c r="T11" s="54"/>
      <c r="U11" s="54"/>
      <c r="V11" s="54"/>
      <c r="W11" s="54"/>
      <c r="X11" s="30"/>
      <c r="Y11" s="30"/>
      <c r="Z11" s="30"/>
      <c r="AA11" s="53"/>
      <c r="AB11" s="53"/>
      <c r="AC11" s="30"/>
      <c r="AD11" s="30"/>
      <c r="AE11" s="30"/>
      <c r="AF11" s="30"/>
      <c r="AG11" s="30"/>
    </row>
    <row r="12" spans="1:33" ht="19.5" customHeight="1">
      <c r="A12" s="490" t="s">
        <v>21</v>
      </c>
      <c r="B12" s="490"/>
      <c r="C12" s="45" t="s">
        <v>16</v>
      </c>
      <c r="D12" s="541" t="str">
        <f>IF($Z$8="","",$Z$8)</f>
        <v>Suchá Emílie</v>
      </c>
      <c r="E12" s="541" t="e">
        <f>IF(#REF!="","",#REF!)</f>
        <v>#REF!</v>
      </c>
      <c r="F12" s="541" t="e">
        <f>IF(#REF!="","",#REF!)</f>
        <v>#REF!</v>
      </c>
      <c r="G12" s="541" t="str">
        <f>IF($Z$7="","",$Z$7)</f>
        <v>Urban Jáchym</v>
      </c>
      <c r="H12" s="541" t="e">
        <f>IF(#REF!="","",#REF!)</f>
        <v>#REF!</v>
      </c>
      <c r="I12" s="541" t="e">
        <f>IF(#REF!="","",#REF!)</f>
        <v>#REF!</v>
      </c>
      <c r="J12" s="30"/>
      <c r="K12" s="45" t="s">
        <v>17</v>
      </c>
      <c r="L12" s="541" t="str">
        <f>IF($Z$5="","",$Z$5)</f>
        <v>Kuba Vojtěch</v>
      </c>
      <c r="M12" s="541" t="e">
        <f>IF(#REF!="","",#REF!)</f>
        <v>#REF!</v>
      </c>
      <c r="N12" s="541" t="e">
        <f>IF(#REF!="","",#REF!)</f>
        <v>#REF!</v>
      </c>
      <c r="O12" s="541" t="str">
        <f>IF($Z$6="","",$Z$6)</f>
        <v>Řezáč Ondřej</v>
      </c>
      <c r="P12" s="541" t="e">
        <f>IF(#REF!="","",#REF!)</f>
        <v>#REF!</v>
      </c>
      <c r="Q12" s="541" t="e">
        <f>IF(#REF!="","",#REF!)</f>
        <v>#REF!</v>
      </c>
      <c r="R12" s="30"/>
      <c r="S12" s="30"/>
      <c r="T12" s="30"/>
      <c r="U12" s="30"/>
      <c r="V12" s="30"/>
      <c r="W12" s="30"/>
      <c r="X12" s="30"/>
      <c r="Y12" s="30"/>
      <c r="Z12" s="30"/>
      <c r="AA12" s="53"/>
      <c r="AB12" s="53"/>
      <c r="AC12" s="30"/>
      <c r="AD12" s="30"/>
      <c r="AE12" s="30"/>
      <c r="AF12" s="30"/>
      <c r="AG12" s="30"/>
    </row>
    <row r="13" spans="1:33" ht="19.5" customHeight="1">
      <c r="A13" s="43"/>
      <c r="B13" s="43"/>
      <c r="C13" s="5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53"/>
      <c r="AB13" s="53"/>
      <c r="AC13" s="30"/>
      <c r="AD13" s="30"/>
      <c r="AE13" s="30"/>
      <c r="AF13" s="30"/>
      <c r="AG13" s="30"/>
    </row>
    <row r="14" spans="1:33" ht="19.5" customHeight="1">
      <c r="A14" s="490" t="s">
        <v>22</v>
      </c>
      <c r="B14" s="490"/>
      <c r="C14" s="45" t="s">
        <v>18</v>
      </c>
      <c r="D14" s="541" t="str">
        <f>IF($Z$6="","",$Z$6)</f>
        <v>Řezáč Ondřej</v>
      </c>
      <c r="E14" s="541" t="e">
        <f>IF(#REF!="","",#REF!)</f>
        <v>#REF!</v>
      </c>
      <c r="F14" s="541" t="e">
        <f>IF(#REF!="","",#REF!)</f>
        <v>#REF!</v>
      </c>
      <c r="G14" s="541" t="str">
        <f>IF($Z$8="","",$Z$8)</f>
        <v>Suchá Emílie</v>
      </c>
      <c r="H14" s="541" t="e">
        <f>IF(#REF!="","",#REF!)</f>
        <v>#REF!</v>
      </c>
      <c r="I14" s="541" t="e">
        <f>IF(#REF!="","",#REF!)</f>
        <v>#REF!</v>
      </c>
      <c r="J14" s="30"/>
      <c r="K14" s="45" t="s">
        <v>19</v>
      </c>
      <c r="L14" s="541" t="str">
        <f>IF($Z$7="","",$Z$7)</f>
        <v>Urban Jáchym</v>
      </c>
      <c r="M14" s="541" t="e">
        <f>IF(#REF!="","",#REF!)</f>
        <v>#REF!</v>
      </c>
      <c r="N14" s="541" t="e">
        <f>IF(#REF!="","",#REF!)</f>
        <v>#REF!</v>
      </c>
      <c r="O14" s="541" t="str">
        <f>IF($Z$5="","",$Z$5)</f>
        <v>Kuba Vojtěch</v>
      </c>
      <c r="P14" s="541" t="e">
        <f>IF(#REF!="","",#REF!)</f>
        <v>#REF!</v>
      </c>
      <c r="Q14" s="541" t="e">
        <f>IF(#REF!="","",#REF!)</f>
        <v>#REF!</v>
      </c>
      <c r="R14" s="30"/>
      <c r="S14" s="30"/>
      <c r="T14" s="30"/>
      <c r="U14" s="30"/>
      <c r="V14" s="30"/>
      <c r="W14" s="30"/>
      <c r="X14" s="30"/>
      <c r="Y14" s="30"/>
      <c r="Z14" s="30"/>
      <c r="AA14" s="53"/>
      <c r="AB14" s="53"/>
      <c r="AC14" s="30"/>
      <c r="AD14" s="30"/>
      <c r="AE14" s="30"/>
      <c r="AF14" s="30"/>
      <c r="AG14" s="30"/>
    </row>
    <row r="15" spans="1:33" ht="34.5" customHeight="1">
      <c r="A15" s="101"/>
      <c r="B15" s="101"/>
      <c r="C15" s="102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30"/>
      <c r="Y15" s="30"/>
      <c r="Z15" s="30"/>
      <c r="AA15" s="53"/>
      <c r="AB15" s="53"/>
      <c r="AC15" s="30"/>
      <c r="AD15" s="30"/>
      <c r="AE15" s="30"/>
      <c r="AF15" s="30"/>
      <c r="AG15" s="30"/>
    </row>
    <row r="16" spans="1:33" ht="18" customHeight="1" thickBot="1">
      <c r="A16" s="30"/>
      <c r="B16" s="30"/>
      <c r="C16" s="30"/>
      <c r="D16" s="30"/>
      <c r="E16" s="30"/>
      <c r="F16" s="31"/>
      <c r="G16" s="31">
        <v>1</v>
      </c>
      <c r="H16" s="31"/>
      <c r="I16" s="31"/>
      <c r="J16" s="31">
        <v>2</v>
      </c>
      <c r="K16" s="31"/>
      <c r="L16" s="31"/>
      <c r="M16" s="31">
        <v>3</v>
      </c>
      <c r="N16" s="31"/>
      <c r="O16" s="31"/>
      <c r="P16" s="31">
        <v>4</v>
      </c>
      <c r="Q16" s="31"/>
      <c r="R16" s="30"/>
      <c r="S16" s="30"/>
      <c r="T16" s="30"/>
      <c r="U16" s="30"/>
      <c r="V16" s="30"/>
      <c r="W16" s="30"/>
      <c r="X16" s="30"/>
      <c r="Y16" s="30"/>
      <c r="Z16" s="30"/>
      <c r="AA16" s="53"/>
      <c r="AB16" s="53"/>
      <c r="AC16" s="30"/>
      <c r="AD16" s="30"/>
      <c r="AE16" s="30"/>
      <c r="AF16" s="30"/>
      <c r="AG16" s="30"/>
    </row>
    <row r="17" spans="1:33" ht="45" customHeight="1" thickBot="1">
      <c r="A17" s="517" t="s">
        <v>152</v>
      </c>
      <c r="B17" s="542"/>
      <c r="C17" s="542"/>
      <c r="D17" s="542"/>
      <c r="E17" s="543"/>
      <c r="F17" s="459" t="str">
        <f>IF($B$18="","",$B$18)</f>
        <v>Ertl Tomáš</v>
      </c>
      <c r="G17" s="460" t="e">
        <f>IF(#REF!="","",#REF!)</f>
        <v>#REF!</v>
      </c>
      <c r="H17" s="460" t="e">
        <f>IF(#REF!="","",#REF!)</f>
        <v>#REF!</v>
      </c>
      <c r="I17" s="460" t="str">
        <f>IF($B$19="","",$B$19)</f>
        <v>Řezáčová Kristýna</v>
      </c>
      <c r="J17" s="460" t="e">
        <f>IF(#REF!="","",#REF!)</f>
        <v>#REF!</v>
      </c>
      <c r="K17" s="460" t="e">
        <f>IF(#REF!="","",#REF!)</f>
        <v>#REF!</v>
      </c>
      <c r="L17" s="460" t="str">
        <f>IF($B$20="","",$B$20)</f>
        <v>Petik Adam</v>
      </c>
      <c r="M17" s="460" t="e">
        <f>IF(#REF!="","",#REF!)</f>
        <v>#REF!</v>
      </c>
      <c r="N17" s="460" t="e">
        <f>IF(#REF!="","",#REF!)</f>
        <v>#REF!</v>
      </c>
      <c r="O17" s="460">
        <f>IF($B$21="","",$B$21)</f>
      </c>
      <c r="P17" s="460" t="e">
        <f>IF(#REF!="","",#REF!)</f>
        <v>#REF!</v>
      </c>
      <c r="Q17" s="461" t="e">
        <f>IF(#REF!="","",#REF!)</f>
        <v>#REF!</v>
      </c>
      <c r="R17" s="453" t="s">
        <v>1</v>
      </c>
      <c r="S17" s="462"/>
      <c r="T17" s="451" t="s">
        <v>23</v>
      </c>
      <c r="U17" s="452"/>
      <c r="V17" s="453" t="s">
        <v>0</v>
      </c>
      <c r="W17" s="454"/>
      <c r="X17" s="30"/>
      <c r="Y17" s="30"/>
      <c r="Z17" s="30"/>
      <c r="AA17" s="53"/>
      <c r="AB17" s="53"/>
      <c r="AC17" s="30"/>
      <c r="AD17" s="30"/>
      <c r="AE17" s="30"/>
      <c r="AF17" s="30"/>
      <c r="AG17" s="30"/>
    </row>
    <row r="18" spans="1:33" ht="31.5" customHeight="1">
      <c r="A18" s="32">
        <v>1</v>
      </c>
      <c r="B18" s="544" t="str">
        <f>IF($Z$18="","",$Z$18)</f>
        <v>Ertl Tomáš</v>
      </c>
      <c r="C18" s="545"/>
      <c r="D18" s="545"/>
      <c r="E18" s="546"/>
      <c r="F18" s="547" t="str">
        <f>$Y$3</f>
        <v>BTM Lomnice</v>
      </c>
      <c r="G18" s="520"/>
      <c r="H18" s="521"/>
      <c r="I18" s="393"/>
      <c r="J18" s="39" t="s">
        <v>24</v>
      </c>
      <c r="K18" s="394"/>
      <c r="L18" s="378">
        <f>IF(AND($H$7&gt;=1,$H$7&lt;=3),$H$7,IF(AND($H$7=""),"",IF($H$7=0,"0")))</f>
      </c>
      <c r="M18" s="39" t="s">
        <v>24</v>
      </c>
      <c r="N18" s="384">
        <f>IF(AND($F$7&gt;=1,$F$7&lt;=3),$F$7,IF(AND($F$7=""),"",IF($F$7=0,"0")))</f>
      </c>
      <c r="O18" s="393"/>
      <c r="P18" s="39" t="s">
        <v>24</v>
      </c>
      <c r="Q18" s="395"/>
      <c r="R18" s="522"/>
      <c r="S18" s="468"/>
      <c r="T18" s="523"/>
      <c r="U18" s="524"/>
      <c r="V18" s="525"/>
      <c r="W18" s="526"/>
      <c r="X18" s="30"/>
      <c r="Y18" s="408">
        <v>1</v>
      </c>
      <c r="Z18" s="555" t="s">
        <v>38</v>
      </c>
      <c r="AA18" s="555"/>
      <c r="AB18" s="555"/>
      <c r="AC18" s="555"/>
      <c r="AD18" s="30"/>
      <c r="AE18" s="30"/>
      <c r="AF18" s="30"/>
      <c r="AG18" s="30"/>
    </row>
    <row r="19" spans="1:33" ht="31.5" customHeight="1">
      <c r="A19" s="33">
        <v>2</v>
      </c>
      <c r="B19" s="548" t="str">
        <f>IF($Z$19="","",$Z$19)</f>
        <v>Řezáčová Kristýna</v>
      </c>
      <c r="C19" s="549"/>
      <c r="D19" s="549"/>
      <c r="E19" s="550"/>
      <c r="F19" s="381">
        <f>IF(AND($K$5&gt;=1,$K$5&lt;=3),$K$5,IF(AND($K$5=""),"",IF($K$5=0,"0")))</f>
      </c>
      <c r="G19" s="38" t="s">
        <v>24</v>
      </c>
      <c r="H19" s="375">
        <f>IF(AND($I$5&gt;=1,$I$5&lt;=3),$I$5,IF(AND($I$5=""),"",IF($I$5=0,"0")))</f>
      </c>
      <c r="I19" s="527" t="str">
        <f>$Y$3</f>
        <v>BTM Lomnice</v>
      </c>
      <c r="J19" s="528"/>
      <c r="K19" s="529"/>
      <c r="L19" s="396"/>
      <c r="M19" s="38" t="s">
        <v>24</v>
      </c>
      <c r="N19" s="397"/>
      <c r="O19" s="396"/>
      <c r="P19" s="38" t="s">
        <v>24</v>
      </c>
      <c r="Q19" s="398"/>
      <c r="R19" s="522"/>
      <c r="S19" s="468"/>
      <c r="T19" s="530"/>
      <c r="U19" s="531"/>
      <c r="V19" s="532"/>
      <c r="W19" s="533"/>
      <c r="X19" s="30"/>
      <c r="Y19" s="408">
        <v>2</v>
      </c>
      <c r="Z19" s="555" t="s">
        <v>259</v>
      </c>
      <c r="AA19" s="555"/>
      <c r="AB19" s="555"/>
      <c r="AC19" s="555"/>
      <c r="AD19" s="30"/>
      <c r="AE19" s="30"/>
      <c r="AF19" s="30"/>
      <c r="AG19" s="30"/>
    </row>
    <row r="20" spans="1:33" ht="31.5" customHeight="1">
      <c r="A20" s="33">
        <v>3</v>
      </c>
      <c r="B20" s="548" t="str">
        <f>IF($Z$20="","",$Z$20)</f>
        <v>Petik Adam</v>
      </c>
      <c r="C20" s="549"/>
      <c r="D20" s="549"/>
      <c r="E20" s="550"/>
      <c r="F20" s="399"/>
      <c r="G20" s="38" t="s">
        <v>24</v>
      </c>
      <c r="H20" s="397"/>
      <c r="I20" s="382">
        <f>IF(AND($N$6&gt;=1,$N$6&lt;=3),$N$6,IF(AND($N$6=""),"",IF($N$6=0,"0")))</f>
      </c>
      <c r="J20" s="38" t="s">
        <v>24</v>
      </c>
      <c r="K20" s="375">
        <f>IF(AND($L$6&gt;=1,$L$6&lt;=3),$L$6,IF(AND($L$6=""),"",IF($L$6=0,"0")))</f>
      </c>
      <c r="L20" s="527" t="str">
        <f>$Y$3</f>
        <v>BTM Lomnice</v>
      </c>
      <c r="M20" s="528"/>
      <c r="N20" s="529"/>
      <c r="O20" s="382">
        <f>IF(AND($N$8&gt;=1,$N$8&lt;=3),$N$8,IF(AND($N$8=""),"",IF($N$8=0,"0")))</f>
      </c>
      <c r="P20" s="38" t="s">
        <v>24</v>
      </c>
      <c r="Q20" s="386">
        <f>IF(AND($L$8&gt;=1,$L$8&lt;=3),$L$8,IF(AND($L$8=""),"",IF($L$8=0,"0")))</f>
      </c>
      <c r="R20" s="522"/>
      <c r="S20" s="468"/>
      <c r="T20" s="530"/>
      <c r="U20" s="531"/>
      <c r="V20" s="532"/>
      <c r="W20" s="533"/>
      <c r="X20" s="30"/>
      <c r="Y20" s="408">
        <v>3</v>
      </c>
      <c r="Z20" s="555" t="s">
        <v>275</v>
      </c>
      <c r="AA20" s="555"/>
      <c r="AB20" s="555"/>
      <c r="AC20" s="555"/>
      <c r="AD20" s="30"/>
      <c r="AE20" s="30"/>
      <c r="AF20" s="30"/>
      <c r="AG20" s="30"/>
    </row>
    <row r="21" spans="1:33" ht="31.5" customHeight="1" thickBot="1">
      <c r="A21" s="34">
        <v>4</v>
      </c>
      <c r="B21" s="551">
        <f>IF($Z$21="","",$Z$21)</f>
      </c>
      <c r="C21" s="552"/>
      <c r="D21" s="552"/>
      <c r="E21" s="553"/>
      <c r="F21" s="383">
        <f>IF(AND($Q$5&gt;=1,$Q$5&lt;=3),$Q$5,IF(AND($Q$5=""),"",IF($Q$5=0,"0")))</f>
      </c>
      <c r="G21" s="35" t="s">
        <v>24</v>
      </c>
      <c r="H21" s="377">
        <f>IF(AND($O$5&gt;=1,$O$5&lt;=3),$O$5,IF(AND($O$5=""),"",IF($O$5=0,"0")))</f>
      </c>
      <c r="I21" s="376">
        <f>IF(AND($Q$6&gt;=1,$Q$6&lt;=3),$Q$6,IF(AND($Q$6=""),"",IF($Q$6=0,"0")))</f>
      </c>
      <c r="J21" s="35" t="s">
        <v>24</v>
      </c>
      <c r="K21" s="377">
        <f>IF(AND($O$6&gt;=1,$O$6&lt;=3),$O$6,IF(AND($O$6=""),"",IF($O$6=0,"0")))</f>
      </c>
      <c r="L21" s="400"/>
      <c r="M21" s="35" t="s">
        <v>24</v>
      </c>
      <c r="N21" s="401"/>
      <c r="O21" s="534" t="str">
        <f>$Y$3</f>
        <v>BTM Lomnice</v>
      </c>
      <c r="P21" s="535"/>
      <c r="Q21" s="535"/>
      <c r="R21" s="536"/>
      <c r="S21" s="485"/>
      <c r="T21" s="537"/>
      <c r="U21" s="538"/>
      <c r="V21" s="539"/>
      <c r="W21" s="540"/>
      <c r="X21" s="30"/>
      <c r="Y21" s="408">
        <v>4</v>
      </c>
      <c r="Z21" s="555"/>
      <c r="AA21" s="555"/>
      <c r="AB21" s="555"/>
      <c r="AC21" s="555"/>
      <c r="AD21" s="30"/>
      <c r="AE21" s="30"/>
      <c r="AF21" s="30"/>
      <c r="AG21" s="30"/>
    </row>
    <row r="22" spans="1:33" ht="19.5" customHeight="1">
      <c r="A22" s="392"/>
      <c r="B22" s="390"/>
      <c r="C22" s="390"/>
      <c r="D22" s="390"/>
      <c r="E22" s="390"/>
      <c r="F22" s="387"/>
      <c r="G22" s="157"/>
      <c r="H22" s="388"/>
      <c r="I22" s="387"/>
      <c r="J22" s="157"/>
      <c r="K22" s="388"/>
      <c r="L22" s="402"/>
      <c r="M22" s="157"/>
      <c r="N22" s="403"/>
      <c r="O22" s="389"/>
      <c r="P22" s="389"/>
      <c r="Q22" s="389"/>
      <c r="R22" s="391"/>
      <c r="S22" s="391"/>
      <c r="T22" s="404"/>
      <c r="U22" s="404"/>
      <c r="V22" s="405"/>
      <c r="W22" s="405"/>
      <c r="X22" s="30"/>
      <c r="Y22" s="30"/>
      <c r="Z22" s="30"/>
      <c r="AA22" s="53"/>
      <c r="AB22" s="53"/>
      <c r="AC22" s="30"/>
      <c r="AD22" s="30"/>
      <c r="AE22" s="30"/>
      <c r="AF22" s="30"/>
      <c r="AG22" s="30"/>
    </row>
    <row r="23" spans="1:33" ht="19.5" customHeight="1">
      <c r="A23" s="490" t="s">
        <v>20</v>
      </c>
      <c r="B23" s="490"/>
      <c r="C23" s="45" t="s">
        <v>14</v>
      </c>
      <c r="D23" s="541" t="str">
        <f>IF($B$18="","",$B$18)</f>
        <v>Ertl Tomáš</v>
      </c>
      <c r="E23" s="541" t="e">
        <f>IF(#REF!="","",#REF!)</f>
        <v>#REF!</v>
      </c>
      <c r="F23" s="541" t="e">
        <f>IF(#REF!="","",#REF!)</f>
        <v>#REF!</v>
      </c>
      <c r="G23" s="541">
        <f>IF($B$21="","",$B$21)</f>
      </c>
      <c r="H23" s="541" t="e">
        <f>IF(#REF!="","",#REF!)</f>
        <v>#REF!</v>
      </c>
      <c r="I23" s="541" t="e">
        <f>IF(#REF!="","",#REF!)</f>
        <v>#REF!</v>
      </c>
      <c r="J23" s="30"/>
      <c r="K23" s="45" t="s">
        <v>15</v>
      </c>
      <c r="L23" s="541" t="str">
        <f>IF($B$19="","",$B$19)</f>
        <v>Řezáčová Kristýna</v>
      </c>
      <c r="M23" s="541" t="e">
        <f>IF(#REF!="","",#REF!)</f>
        <v>#REF!</v>
      </c>
      <c r="N23" s="541" t="e">
        <f>IF(#REF!="","",#REF!)</f>
        <v>#REF!</v>
      </c>
      <c r="O23" s="541" t="str">
        <f>IF($B$20="","",$B$20)</f>
        <v>Petik Adam</v>
      </c>
      <c r="P23" s="541" t="e">
        <f>IF(#REF!="","",#REF!)</f>
        <v>#REF!</v>
      </c>
      <c r="Q23" s="541" t="e">
        <f>IF(#REF!="","",#REF!)</f>
        <v>#REF!</v>
      </c>
      <c r="R23" s="54"/>
      <c r="S23" s="54"/>
      <c r="T23" s="54"/>
      <c r="U23" s="54"/>
      <c r="V23" s="54"/>
      <c r="W23" s="54"/>
      <c r="X23" s="30"/>
      <c r="Y23" s="30"/>
      <c r="Z23" s="30"/>
      <c r="AA23" s="53"/>
      <c r="AB23" s="53"/>
      <c r="AC23" s="30"/>
      <c r="AD23" s="30"/>
      <c r="AE23" s="30"/>
      <c r="AF23" s="30"/>
      <c r="AG23" s="30"/>
    </row>
    <row r="24" spans="1:33" ht="19.5" customHeight="1">
      <c r="A24" s="43"/>
      <c r="B24" s="43"/>
      <c r="C24" s="51"/>
      <c r="D24" s="52"/>
      <c r="E24" s="52"/>
      <c r="F24" s="52"/>
      <c r="G24" s="52"/>
      <c r="H24" s="52"/>
      <c r="I24" s="52"/>
      <c r="J24" s="30"/>
      <c r="K24" s="51"/>
      <c r="L24" s="52"/>
      <c r="M24" s="52"/>
      <c r="N24" s="52"/>
      <c r="O24" s="52"/>
      <c r="P24" s="52"/>
      <c r="Q24" s="52"/>
      <c r="R24" s="54"/>
      <c r="S24" s="54"/>
      <c r="T24" s="54"/>
      <c r="U24" s="54"/>
      <c r="V24" s="54"/>
      <c r="W24" s="54"/>
      <c r="X24" s="30"/>
      <c r="Y24" s="30"/>
      <c r="Z24" s="30"/>
      <c r="AA24" s="53"/>
      <c r="AB24" s="53"/>
      <c r="AC24" s="30"/>
      <c r="AD24" s="30"/>
      <c r="AE24" s="30"/>
      <c r="AF24" s="30"/>
      <c r="AG24" s="30"/>
    </row>
    <row r="25" spans="1:33" ht="19.5" customHeight="1">
      <c r="A25" s="490" t="s">
        <v>21</v>
      </c>
      <c r="B25" s="490"/>
      <c r="C25" s="45" t="s">
        <v>16</v>
      </c>
      <c r="D25" s="541">
        <f>IF($B$21="","",$B$21)</f>
      </c>
      <c r="E25" s="541" t="e">
        <f>IF(#REF!="","",#REF!)</f>
        <v>#REF!</v>
      </c>
      <c r="F25" s="541" t="e">
        <f>IF(#REF!="","",#REF!)</f>
        <v>#REF!</v>
      </c>
      <c r="G25" s="541" t="str">
        <f>IF($B$20="","",$B$20)</f>
        <v>Petik Adam</v>
      </c>
      <c r="H25" s="541" t="e">
        <f>IF(#REF!="","",#REF!)</f>
        <v>#REF!</v>
      </c>
      <c r="I25" s="541" t="e">
        <f>IF(#REF!="","",#REF!)</f>
        <v>#REF!</v>
      </c>
      <c r="J25" s="30"/>
      <c r="K25" s="45" t="s">
        <v>17</v>
      </c>
      <c r="L25" s="541" t="str">
        <f>IF($B$18="","",$B$18)</f>
        <v>Ertl Tomáš</v>
      </c>
      <c r="M25" s="541" t="e">
        <f>IF(#REF!="","",#REF!)</f>
        <v>#REF!</v>
      </c>
      <c r="N25" s="541" t="e">
        <f>IF(#REF!="","",#REF!)</f>
        <v>#REF!</v>
      </c>
      <c r="O25" s="541" t="str">
        <f>IF($B$19="","",$B$19)</f>
        <v>Řezáčová Kristýna</v>
      </c>
      <c r="P25" s="541" t="e">
        <f>IF(#REF!="","",#REF!)</f>
        <v>#REF!</v>
      </c>
      <c r="Q25" s="541" t="e">
        <f>IF(#REF!="","",#REF!)</f>
        <v>#REF!</v>
      </c>
      <c r="R25" s="30"/>
      <c r="S25" s="30"/>
      <c r="T25" s="30"/>
      <c r="U25" s="30"/>
      <c r="V25" s="30"/>
      <c r="W25" s="30"/>
      <c r="X25" s="30"/>
      <c r="Y25" s="30"/>
      <c r="Z25" s="30"/>
      <c r="AA25" s="53"/>
      <c r="AB25" s="53"/>
      <c r="AC25" s="30"/>
      <c r="AD25" s="30"/>
      <c r="AE25" s="30"/>
      <c r="AF25" s="30"/>
      <c r="AG25" s="30"/>
    </row>
    <row r="26" spans="1:33" ht="19.5" customHeight="1">
      <c r="A26" s="43"/>
      <c r="B26" s="43"/>
      <c r="C26" s="5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53"/>
      <c r="AB26" s="53"/>
      <c r="AC26" s="30"/>
      <c r="AD26" s="30"/>
      <c r="AE26" s="30"/>
      <c r="AF26" s="30"/>
      <c r="AG26" s="30"/>
    </row>
    <row r="27" spans="1:33" ht="19.5" customHeight="1">
      <c r="A27" s="490" t="s">
        <v>22</v>
      </c>
      <c r="B27" s="490"/>
      <c r="C27" s="45" t="s">
        <v>18</v>
      </c>
      <c r="D27" s="541" t="str">
        <f>IF($B$19="","",$B$19)</f>
        <v>Řezáčová Kristýna</v>
      </c>
      <c r="E27" s="541" t="e">
        <f>IF(#REF!="","",#REF!)</f>
        <v>#REF!</v>
      </c>
      <c r="F27" s="541" t="e">
        <f>IF(#REF!="","",#REF!)</f>
        <v>#REF!</v>
      </c>
      <c r="G27" s="541">
        <f>IF($B$21="","",$B$21)</f>
      </c>
      <c r="H27" s="541" t="e">
        <f>IF(#REF!="","",#REF!)</f>
        <v>#REF!</v>
      </c>
      <c r="I27" s="541" t="e">
        <f>IF(#REF!="","",#REF!)</f>
        <v>#REF!</v>
      </c>
      <c r="J27" s="30"/>
      <c r="K27" s="45" t="s">
        <v>19</v>
      </c>
      <c r="L27" s="541" t="str">
        <f>IF($B$20="","",$B$20)</f>
        <v>Petik Adam</v>
      </c>
      <c r="M27" s="541" t="e">
        <f>IF(#REF!="","",#REF!)</f>
        <v>#REF!</v>
      </c>
      <c r="N27" s="541" t="e">
        <f>IF(#REF!="","",#REF!)</f>
        <v>#REF!</v>
      </c>
      <c r="O27" s="541" t="str">
        <f>IF($B$18="","",$B$18)</f>
        <v>Ertl Tomáš</v>
      </c>
      <c r="P27" s="541" t="e">
        <f>IF(#REF!="","",#REF!)</f>
        <v>#REF!</v>
      </c>
      <c r="Q27" s="541" t="e">
        <f>IF(#REF!="","",#REF!)</f>
        <v>#REF!</v>
      </c>
      <c r="R27" s="30"/>
      <c r="S27" s="30"/>
      <c r="T27" s="30"/>
      <c r="U27" s="30"/>
      <c r="V27" s="30"/>
      <c r="W27" s="30"/>
      <c r="X27" s="30"/>
      <c r="Y27" s="30"/>
      <c r="Z27" s="30"/>
      <c r="AA27" s="53"/>
      <c r="AB27" s="53"/>
      <c r="AC27" s="30"/>
      <c r="AD27" s="30"/>
      <c r="AE27" s="30"/>
      <c r="AF27" s="30"/>
      <c r="AG27" s="30"/>
    </row>
    <row r="28" spans="1:33" ht="34.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30"/>
      <c r="Y28" s="30"/>
      <c r="Z28" s="30"/>
      <c r="AA28" s="53"/>
      <c r="AB28" s="53"/>
      <c r="AC28" s="30"/>
      <c r="AD28" s="30"/>
      <c r="AE28" s="30"/>
      <c r="AF28" s="30"/>
      <c r="AG28" s="30"/>
    </row>
    <row r="29" spans="1:33" ht="18" customHeight="1" thickBot="1">
      <c r="A29" s="30"/>
      <c r="B29" s="30"/>
      <c r="C29" s="30"/>
      <c r="D29" s="30"/>
      <c r="E29" s="30"/>
      <c r="F29" s="31"/>
      <c r="G29" s="31">
        <v>1</v>
      </c>
      <c r="H29" s="31"/>
      <c r="I29" s="31"/>
      <c r="J29" s="31">
        <v>2</v>
      </c>
      <c r="K29" s="31"/>
      <c r="L29" s="31"/>
      <c r="M29" s="31">
        <v>3</v>
      </c>
      <c r="N29" s="31"/>
      <c r="O29" s="31"/>
      <c r="P29" s="31">
        <v>4</v>
      </c>
      <c r="Q29" s="31"/>
      <c r="R29" s="30"/>
      <c r="S29" s="30"/>
      <c r="T29" s="30"/>
      <c r="U29" s="30"/>
      <c r="V29" s="30"/>
      <c r="W29" s="30"/>
      <c r="X29" s="30"/>
      <c r="Y29" s="30"/>
      <c r="Z29" s="30"/>
      <c r="AA29" s="53"/>
      <c r="AB29" s="53"/>
      <c r="AC29" s="30"/>
      <c r="AD29" s="30"/>
      <c r="AE29" s="30"/>
      <c r="AF29" s="30"/>
      <c r="AG29" s="30"/>
    </row>
    <row r="30" spans="1:33" ht="45" customHeight="1" thickBot="1">
      <c r="A30" s="517" t="s">
        <v>153</v>
      </c>
      <c r="B30" s="542"/>
      <c r="C30" s="542"/>
      <c r="D30" s="542"/>
      <c r="E30" s="543"/>
      <c r="F30" s="459" t="str">
        <f>IF($B$31="","",$B$31)</f>
        <v>Matúš Kryštof</v>
      </c>
      <c r="G30" s="460" t="e">
        <f>IF(#REF!="","",#REF!)</f>
        <v>#REF!</v>
      </c>
      <c r="H30" s="460" t="e">
        <f>IF(#REF!="","",#REF!)</f>
        <v>#REF!</v>
      </c>
      <c r="I30" s="460" t="str">
        <f>IF($B$32="","",$B$32)</f>
        <v>Jedlinski Richard</v>
      </c>
      <c r="J30" s="460" t="e">
        <f>IF(#REF!="","",#REF!)</f>
        <v>#REF!</v>
      </c>
      <c r="K30" s="460" t="e">
        <f>IF(#REF!="","",#REF!)</f>
        <v>#REF!</v>
      </c>
      <c r="L30" s="460" t="str">
        <f>IF($B$33="","",$B$33)</f>
        <v>Petrásek Tomáš</v>
      </c>
      <c r="M30" s="460" t="e">
        <f>IF(#REF!="","",#REF!)</f>
        <v>#REF!</v>
      </c>
      <c r="N30" s="460" t="e">
        <f>IF(#REF!="","",#REF!)</f>
        <v>#REF!</v>
      </c>
      <c r="O30" s="460">
        <f>IF($B$34="","",$B$34)</f>
      </c>
      <c r="P30" s="460" t="e">
        <f>IF(#REF!="","",#REF!)</f>
        <v>#REF!</v>
      </c>
      <c r="Q30" s="461" t="e">
        <f>IF(#REF!="","",#REF!)</f>
        <v>#REF!</v>
      </c>
      <c r="R30" s="453" t="s">
        <v>1</v>
      </c>
      <c r="S30" s="462"/>
      <c r="T30" s="451" t="s">
        <v>23</v>
      </c>
      <c r="U30" s="452"/>
      <c r="V30" s="453" t="s">
        <v>0</v>
      </c>
      <c r="W30" s="454"/>
      <c r="X30" s="30"/>
      <c r="Y30" s="30"/>
      <c r="Z30" s="30"/>
      <c r="AA30" s="53"/>
      <c r="AB30" s="53"/>
      <c r="AC30" s="30"/>
      <c r="AD30" s="30"/>
      <c r="AE30" s="30"/>
      <c r="AF30" s="30"/>
      <c r="AG30" s="30"/>
    </row>
    <row r="31" spans="1:33" ht="31.5" customHeight="1">
      <c r="A31" s="32">
        <v>1</v>
      </c>
      <c r="B31" s="544" t="str">
        <f>IF($Z$31="","",$Z$31)</f>
        <v>Matúš Kryštof</v>
      </c>
      <c r="C31" s="545"/>
      <c r="D31" s="545"/>
      <c r="E31" s="546"/>
      <c r="F31" s="547" t="str">
        <f>$Y$3</f>
        <v>BTM Lomnice</v>
      </c>
      <c r="G31" s="520"/>
      <c r="H31" s="521"/>
      <c r="I31" s="393"/>
      <c r="J31" s="39" t="s">
        <v>24</v>
      </c>
      <c r="K31" s="394"/>
      <c r="L31" s="378">
        <f>IF(AND($H$7&gt;=1,$H$7&lt;=3),$H$7,IF(AND($H$7=""),"",IF($H$7=0,"0")))</f>
      </c>
      <c r="M31" s="39" t="s">
        <v>24</v>
      </c>
      <c r="N31" s="384">
        <f>IF(AND($F$7&gt;=1,$F$7&lt;=3),$F$7,IF(AND($F$7=""),"",IF($F$7=0,"0")))</f>
      </c>
      <c r="O31" s="393"/>
      <c r="P31" s="39" t="s">
        <v>24</v>
      </c>
      <c r="Q31" s="395"/>
      <c r="R31" s="522"/>
      <c r="S31" s="468"/>
      <c r="T31" s="523"/>
      <c r="U31" s="524"/>
      <c r="V31" s="525"/>
      <c r="W31" s="526"/>
      <c r="X31" s="30"/>
      <c r="Y31" s="408">
        <v>1</v>
      </c>
      <c r="Z31" s="555" t="s">
        <v>260</v>
      </c>
      <c r="AA31" s="555"/>
      <c r="AB31" s="555"/>
      <c r="AC31" s="555"/>
      <c r="AD31" s="30"/>
      <c r="AE31" s="30"/>
      <c r="AF31" s="30"/>
      <c r="AG31" s="30"/>
    </row>
    <row r="32" spans="1:33" ht="31.5" customHeight="1">
      <c r="A32" s="33">
        <v>2</v>
      </c>
      <c r="B32" s="548" t="str">
        <f>IF($Z$32="","",$Z$32)</f>
        <v>Jedlinski Richard</v>
      </c>
      <c r="C32" s="549"/>
      <c r="D32" s="549"/>
      <c r="E32" s="550"/>
      <c r="F32" s="381">
        <f>IF(AND($K$5&gt;=1,$K$5&lt;=3),$K$5,IF(AND($K$5=""),"",IF($K$5=0,"0")))</f>
      </c>
      <c r="G32" s="38" t="s">
        <v>24</v>
      </c>
      <c r="H32" s="375">
        <f>IF(AND($I$5&gt;=1,$I$5&lt;=3),$I$5,IF(AND($I$5=""),"",IF($I$5=0,"0")))</f>
      </c>
      <c r="I32" s="527" t="str">
        <f>$Y$3</f>
        <v>BTM Lomnice</v>
      </c>
      <c r="J32" s="528"/>
      <c r="K32" s="529"/>
      <c r="L32" s="396"/>
      <c r="M32" s="38" t="s">
        <v>24</v>
      </c>
      <c r="N32" s="397"/>
      <c r="O32" s="396"/>
      <c r="P32" s="38" t="s">
        <v>24</v>
      </c>
      <c r="Q32" s="398"/>
      <c r="R32" s="522"/>
      <c r="S32" s="468"/>
      <c r="T32" s="530"/>
      <c r="U32" s="531"/>
      <c r="V32" s="532"/>
      <c r="W32" s="533"/>
      <c r="X32" s="30"/>
      <c r="Y32" s="408">
        <v>2</v>
      </c>
      <c r="Z32" s="555" t="s">
        <v>263</v>
      </c>
      <c r="AA32" s="555"/>
      <c r="AB32" s="555"/>
      <c r="AC32" s="555"/>
      <c r="AD32" s="30"/>
      <c r="AE32" s="30"/>
      <c r="AF32" s="30"/>
      <c r="AG32" s="30"/>
    </row>
    <row r="33" spans="1:33" ht="31.5" customHeight="1">
      <c r="A33" s="33">
        <v>3</v>
      </c>
      <c r="B33" s="548" t="str">
        <f>IF($Z$33="","",$Z$33)</f>
        <v>Petrásek Tomáš</v>
      </c>
      <c r="C33" s="549"/>
      <c r="D33" s="549"/>
      <c r="E33" s="550"/>
      <c r="F33" s="399"/>
      <c r="G33" s="38" t="s">
        <v>24</v>
      </c>
      <c r="H33" s="397"/>
      <c r="I33" s="382">
        <f>IF(AND($N$6&gt;=1,$N$6&lt;=3),$N$6,IF(AND($N$6=""),"",IF($N$6=0,"0")))</f>
      </c>
      <c r="J33" s="38" t="s">
        <v>24</v>
      </c>
      <c r="K33" s="375">
        <f>IF(AND($L$6&gt;=1,$L$6&lt;=3),$L$6,IF(AND($L$6=""),"",IF($L$6=0,"0")))</f>
      </c>
      <c r="L33" s="527" t="str">
        <f>$Y$3</f>
        <v>BTM Lomnice</v>
      </c>
      <c r="M33" s="528"/>
      <c r="N33" s="529"/>
      <c r="O33" s="382">
        <f>IF(AND($N$8&gt;=1,$N$8&lt;=3),$N$8,IF(AND($N$8=""),"",IF($N$8=0,"0")))</f>
      </c>
      <c r="P33" s="38" t="s">
        <v>24</v>
      </c>
      <c r="Q33" s="386">
        <f>IF(AND($L$8&gt;=1,$L$8&lt;=3),$L$8,IF(AND($L$8=""),"",IF($L$8=0,"0")))</f>
      </c>
      <c r="R33" s="522"/>
      <c r="S33" s="468"/>
      <c r="T33" s="530"/>
      <c r="U33" s="531"/>
      <c r="V33" s="532"/>
      <c r="W33" s="533"/>
      <c r="X33" s="30"/>
      <c r="Y33" s="408">
        <v>3</v>
      </c>
      <c r="Z33" s="555" t="s">
        <v>266</v>
      </c>
      <c r="AA33" s="555"/>
      <c r="AB33" s="555"/>
      <c r="AC33" s="555"/>
      <c r="AD33" s="30"/>
      <c r="AE33" s="30"/>
      <c r="AF33" s="30"/>
      <c r="AG33" s="30"/>
    </row>
    <row r="34" spans="1:33" ht="31.5" customHeight="1" thickBot="1">
      <c r="A34" s="34">
        <v>4</v>
      </c>
      <c r="B34" s="551">
        <f>IF($Z$34="","",$Z$34)</f>
      </c>
      <c r="C34" s="552"/>
      <c r="D34" s="552"/>
      <c r="E34" s="553"/>
      <c r="F34" s="383">
        <f>IF(AND($Q$5&gt;=1,$Q$5&lt;=3),$Q$5,IF(AND($Q$5=""),"",IF($Q$5=0,"0")))</f>
      </c>
      <c r="G34" s="35" t="s">
        <v>24</v>
      </c>
      <c r="H34" s="377">
        <f>IF(AND($O$5&gt;=1,$O$5&lt;=3),$O$5,IF(AND($O$5=""),"",IF($O$5=0,"0")))</f>
      </c>
      <c r="I34" s="376">
        <f>IF(AND($Q$6&gt;=1,$Q$6&lt;=3),$Q$6,IF(AND($Q$6=""),"",IF($Q$6=0,"0")))</f>
      </c>
      <c r="J34" s="35" t="s">
        <v>24</v>
      </c>
      <c r="K34" s="377">
        <f>IF(AND($O$6&gt;=1,$O$6&lt;=3),$O$6,IF(AND($O$6=""),"",IF($O$6=0,"0")))</f>
      </c>
      <c r="L34" s="400"/>
      <c r="M34" s="35" t="s">
        <v>24</v>
      </c>
      <c r="N34" s="401"/>
      <c r="O34" s="534" t="str">
        <f>$Y$3</f>
        <v>BTM Lomnice</v>
      </c>
      <c r="P34" s="535"/>
      <c r="Q34" s="535"/>
      <c r="R34" s="536"/>
      <c r="S34" s="485"/>
      <c r="T34" s="537"/>
      <c r="U34" s="538"/>
      <c r="V34" s="539"/>
      <c r="W34" s="540"/>
      <c r="X34" s="30"/>
      <c r="Y34" s="408">
        <v>4</v>
      </c>
      <c r="Z34" s="555"/>
      <c r="AA34" s="555"/>
      <c r="AB34" s="555"/>
      <c r="AC34" s="555"/>
      <c r="AD34" s="30"/>
      <c r="AE34" s="30"/>
      <c r="AF34" s="30"/>
      <c r="AG34" s="30"/>
    </row>
    <row r="35" spans="1:33" ht="19.5" customHeight="1">
      <c r="A35" s="392"/>
      <c r="B35" s="390"/>
      <c r="C35" s="390"/>
      <c r="D35" s="390"/>
      <c r="E35" s="390"/>
      <c r="F35" s="387"/>
      <c r="G35" s="157"/>
      <c r="H35" s="388"/>
      <c r="I35" s="387"/>
      <c r="J35" s="157"/>
      <c r="K35" s="388"/>
      <c r="L35" s="402"/>
      <c r="M35" s="157"/>
      <c r="N35" s="403"/>
      <c r="O35" s="389"/>
      <c r="P35" s="389"/>
      <c r="Q35" s="389"/>
      <c r="R35" s="391"/>
      <c r="S35" s="391"/>
      <c r="T35" s="404"/>
      <c r="U35" s="404"/>
      <c r="V35" s="405"/>
      <c r="W35" s="405"/>
      <c r="X35" s="30"/>
      <c r="Y35" s="30"/>
      <c r="Z35" s="30"/>
      <c r="AA35" s="53"/>
      <c r="AB35" s="53"/>
      <c r="AC35" s="30"/>
      <c r="AD35" s="30"/>
      <c r="AE35" s="30"/>
      <c r="AF35" s="30"/>
      <c r="AG35" s="30"/>
    </row>
    <row r="36" spans="1:33" ht="19.5" customHeight="1">
      <c r="A36" s="490" t="s">
        <v>20</v>
      </c>
      <c r="B36" s="490"/>
      <c r="C36" s="45" t="s">
        <v>14</v>
      </c>
      <c r="D36" s="541" t="str">
        <f>IF($B$31="","",$B$31)</f>
        <v>Matúš Kryštof</v>
      </c>
      <c r="E36" s="541" t="e">
        <f>IF(#REF!="","",#REF!)</f>
        <v>#REF!</v>
      </c>
      <c r="F36" s="541" t="e">
        <f>IF(#REF!="","",#REF!)</f>
        <v>#REF!</v>
      </c>
      <c r="G36" s="541">
        <f>IF($B$34="","",$B$34)</f>
      </c>
      <c r="H36" s="541" t="e">
        <f>IF(#REF!="","",#REF!)</f>
        <v>#REF!</v>
      </c>
      <c r="I36" s="541" t="e">
        <f>IF(#REF!="","",#REF!)</f>
        <v>#REF!</v>
      </c>
      <c r="J36" s="30"/>
      <c r="K36" s="45" t="s">
        <v>15</v>
      </c>
      <c r="L36" s="541" t="str">
        <f>IF($B$32="","",$B$32)</f>
        <v>Jedlinski Richard</v>
      </c>
      <c r="M36" s="541" t="e">
        <f>IF(#REF!="","",#REF!)</f>
        <v>#REF!</v>
      </c>
      <c r="N36" s="541" t="e">
        <f>IF(#REF!="","",#REF!)</f>
        <v>#REF!</v>
      </c>
      <c r="O36" s="541" t="str">
        <f>IF($B$33="","",$B$33)</f>
        <v>Petrásek Tomáš</v>
      </c>
      <c r="P36" s="541" t="e">
        <f>IF(#REF!="","",#REF!)</f>
        <v>#REF!</v>
      </c>
      <c r="Q36" s="541" t="e">
        <f>IF(#REF!="","",#REF!)</f>
        <v>#REF!</v>
      </c>
      <c r="R36" s="54"/>
      <c r="S36" s="54"/>
      <c r="T36" s="54"/>
      <c r="U36" s="54"/>
      <c r="V36" s="54"/>
      <c r="W36" s="54"/>
      <c r="X36" s="30"/>
      <c r="Y36" s="30"/>
      <c r="Z36" s="30"/>
      <c r="AA36" s="53"/>
      <c r="AB36" s="53"/>
      <c r="AC36" s="30"/>
      <c r="AD36" s="30"/>
      <c r="AE36" s="30"/>
      <c r="AF36" s="30"/>
      <c r="AG36" s="30"/>
    </row>
    <row r="37" spans="1:33" ht="19.5" customHeight="1">
      <c r="A37" s="43"/>
      <c r="B37" s="43"/>
      <c r="C37" s="51"/>
      <c r="D37" s="52"/>
      <c r="E37" s="52"/>
      <c r="F37" s="52"/>
      <c r="G37" s="52"/>
      <c r="H37" s="52"/>
      <c r="I37" s="52"/>
      <c r="J37" s="30"/>
      <c r="K37" s="51"/>
      <c r="L37" s="52"/>
      <c r="M37" s="52"/>
      <c r="N37" s="52"/>
      <c r="O37" s="52"/>
      <c r="P37" s="52"/>
      <c r="Q37" s="52"/>
      <c r="R37" s="54"/>
      <c r="S37" s="54"/>
      <c r="T37" s="54"/>
      <c r="U37" s="54"/>
      <c r="V37" s="54"/>
      <c r="W37" s="54"/>
      <c r="X37" s="30"/>
      <c r="Y37" s="30"/>
      <c r="Z37" s="30"/>
      <c r="AA37" s="53"/>
      <c r="AB37" s="53"/>
      <c r="AC37" s="30"/>
      <c r="AD37" s="30"/>
      <c r="AE37" s="30"/>
      <c r="AF37" s="30"/>
      <c r="AG37" s="30"/>
    </row>
    <row r="38" spans="1:33" ht="19.5" customHeight="1">
      <c r="A38" s="490" t="s">
        <v>21</v>
      </c>
      <c r="B38" s="490"/>
      <c r="C38" s="45" t="s">
        <v>16</v>
      </c>
      <c r="D38" s="541">
        <f>IF($B$34="","",$B$34)</f>
      </c>
      <c r="E38" s="541" t="e">
        <f>IF(#REF!="","",#REF!)</f>
        <v>#REF!</v>
      </c>
      <c r="F38" s="541" t="e">
        <f>IF(#REF!="","",#REF!)</f>
        <v>#REF!</v>
      </c>
      <c r="G38" s="541" t="str">
        <f>IF($B$33="","",$B$33)</f>
        <v>Petrásek Tomáš</v>
      </c>
      <c r="H38" s="541" t="e">
        <f>IF(#REF!="","",#REF!)</f>
        <v>#REF!</v>
      </c>
      <c r="I38" s="541" t="e">
        <f>IF(#REF!="","",#REF!)</f>
        <v>#REF!</v>
      </c>
      <c r="J38" s="30"/>
      <c r="K38" s="45" t="s">
        <v>17</v>
      </c>
      <c r="L38" s="541" t="str">
        <f>IF($B$31="","",$B$31)</f>
        <v>Matúš Kryštof</v>
      </c>
      <c r="M38" s="541" t="e">
        <f>IF(#REF!="","",#REF!)</f>
        <v>#REF!</v>
      </c>
      <c r="N38" s="541" t="e">
        <f>IF(#REF!="","",#REF!)</f>
        <v>#REF!</v>
      </c>
      <c r="O38" s="541" t="str">
        <f>IF($B$32="","",$B$32)</f>
        <v>Jedlinski Richard</v>
      </c>
      <c r="P38" s="541" t="e">
        <f>IF(#REF!="","",#REF!)</f>
        <v>#REF!</v>
      </c>
      <c r="Q38" s="541" t="e">
        <f>IF(#REF!="","",#REF!)</f>
        <v>#REF!</v>
      </c>
      <c r="R38" s="30"/>
      <c r="S38" s="30"/>
      <c r="T38" s="30"/>
      <c r="U38" s="30"/>
      <c r="V38" s="30"/>
      <c r="W38" s="30"/>
      <c r="X38" s="30"/>
      <c r="Y38" s="30"/>
      <c r="Z38" s="30"/>
      <c r="AA38" s="53"/>
      <c r="AB38" s="53"/>
      <c r="AC38" s="30"/>
      <c r="AD38" s="30"/>
      <c r="AE38" s="30"/>
      <c r="AF38" s="30"/>
      <c r="AG38" s="30"/>
    </row>
    <row r="39" spans="1:33" ht="19.5" customHeight="1">
      <c r="A39" s="43"/>
      <c r="B39" s="43"/>
      <c r="C39" s="5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53"/>
      <c r="AB39" s="53"/>
      <c r="AC39" s="30"/>
      <c r="AD39" s="30"/>
      <c r="AE39" s="30"/>
      <c r="AF39" s="30"/>
      <c r="AG39" s="30"/>
    </row>
    <row r="40" spans="1:33" ht="19.5" customHeight="1">
      <c r="A40" s="490" t="s">
        <v>22</v>
      </c>
      <c r="B40" s="490"/>
      <c r="C40" s="45" t="s">
        <v>18</v>
      </c>
      <c r="D40" s="541" t="str">
        <f>IF($B$32="","",$B$32)</f>
        <v>Jedlinski Richard</v>
      </c>
      <c r="E40" s="541" t="e">
        <f>IF(#REF!="","",#REF!)</f>
        <v>#REF!</v>
      </c>
      <c r="F40" s="541" t="e">
        <f>IF(#REF!="","",#REF!)</f>
        <v>#REF!</v>
      </c>
      <c r="G40" s="541">
        <f>IF($B$34="","",$B$34)</f>
      </c>
      <c r="H40" s="541" t="e">
        <f>IF(#REF!="","",#REF!)</f>
        <v>#REF!</v>
      </c>
      <c r="I40" s="541" t="e">
        <f>IF(#REF!="","",#REF!)</f>
        <v>#REF!</v>
      </c>
      <c r="J40" s="30"/>
      <c r="K40" s="45" t="s">
        <v>19</v>
      </c>
      <c r="L40" s="541" t="str">
        <f>IF($B$33="","",$B$33)</f>
        <v>Petrásek Tomáš</v>
      </c>
      <c r="M40" s="541" t="e">
        <f>IF(#REF!="","",#REF!)</f>
        <v>#REF!</v>
      </c>
      <c r="N40" s="541" t="e">
        <f>IF(#REF!="","",#REF!)</f>
        <v>#REF!</v>
      </c>
      <c r="O40" s="541" t="str">
        <f>IF($B$31="","",$B$31)</f>
        <v>Matúš Kryštof</v>
      </c>
      <c r="P40" s="541" t="e">
        <f>IF(#REF!="","",#REF!)</f>
        <v>#REF!</v>
      </c>
      <c r="Q40" s="541" t="e">
        <f>IF(#REF!="","",#REF!)</f>
        <v>#REF!</v>
      </c>
      <c r="R40" s="30"/>
      <c r="S40" s="30"/>
      <c r="T40" s="30"/>
      <c r="U40" s="30"/>
      <c r="V40" s="30"/>
      <c r="W40" s="30"/>
      <c r="X40" s="30"/>
      <c r="Y40" s="30"/>
      <c r="Z40" s="30"/>
      <c r="AA40" s="53"/>
      <c r="AB40" s="53"/>
      <c r="AC40" s="30"/>
      <c r="AD40" s="30"/>
      <c r="AE40" s="30"/>
      <c r="AF40" s="30"/>
      <c r="AG40" s="30"/>
    </row>
    <row r="41" spans="1:33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53"/>
      <c r="AB41" s="53"/>
      <c r="AC41" s="30"/>
      <c r="AD41" s="30"/>
      <c r="AE41" s="30"/>
      <c r="AF41" s="30"/>
      <c r="AG41" s="30"/>
    </row>
    <row r="42" spans="1:33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3"/>
      <c r="AB42" s="53"/>
      <c r="AC42" s="30"/>
      <c r="AD42" s="30"/>
      <c r="AE42" s="30"/>
      <c r="AF42" s="30"/>
      <c r="AG42" s="30"/>
    </row>
    <row r="43" spans="1:33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53"/>
      <c r="AB43" s="53"/>
      <c r="AC43" s="30"/>
      <c r="AD43" s="30"/>
      <c r="AE43" s="30"/>
      <c r="AF43" s="30"/>
      <c r="AG43" s="30"/>
    </row>
    <row r="44" spans="1:33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53"/>
      <c r="AB44" s="53"/>
      <c r="AC44" s="30"/>
      <c r="AD44" s="30"/>
      <c r="AE44" s="30"/>
      <c r="AF44" s="30"/>
      <c r="AG44" s="30"/>
    </row>
    <row r="45" spans="1:33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53"/>
      <c r="AB45" s="53"/>
      <c r="AC45" s="30"/>
      <c r="AD45" s="30"/>
      <c r="AE45" s="30"/>
      <c r="AF45" s="30"/>
      <c r="AG45" s="30"/>
    </row>
    <row r="46" spans="1:33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53"/>
      <c r="AB46" s="53"/>
      <c r="AC46" s="30"/>
      <c r="AD46" s="30"/>
      <c r="AE46" s="30"/>
      <c r="AF46" s="30"/>
      <c r="AG46" s="30"/>
    </row>
  </sheetData>
  <sheetProtection sheet="1" objects="1" scenarios="1"/>
  <mergeCells count="144">
    <mergeCell ref="Z33:AC33"/>
    <mergeCell ref="Z34:AC34"/>
    <mergeCell ref="Y3:Z3"/>
    <mergeCell ref="Z18:AC18"/>
    <mergeCell ref="Z19:AC19"/>
    <mergeCell ref="Z20:AC20"/>
    <mergeCell ref="Z21:AC21"/>
    <mergeCell ref="Z31:AC31"/>
    <mergeCell ref="Z32:AC32"/>
    <mergeCell ref="X1:AG1"/>
    <mergeCell ref="Z5:AC5"/>
    <mergeCell ref="Z6:AC6"/>
    <mergeCell ref="Z7:AC7"/>
    <mergeCell ref="Z8:AC8"/>
    <mergeCell ref="B5:E5"/>
    <mergeCell ref="B6:E6"/>
    <mergeCell ref="B7:E7"/>
    <mergeCell ref="B8:E8"/>
    <mergeCell ref="L7:N7"/>
    <mergeCell ref="A38:B38"/>
    <mergeCell ref="D38:F38"/>
    <mergeCell ref="G38:I38"/>
    <mergeCell ref="L38:N38"/>
    <mergeCell ref="O38:Q38"/>
    <mergeCell ref="A40:B40"/>
    <mergeCell ref="D40:F40"/>
    <mergeCell ref="G40:I40"/>
    <mergeCell ref="L40:N40"/>
    <mergeCell ref="O40:Q40"/>
    <mergeCell ref="B34:E34"/>
    <mergeCell ref="O34:Q34"/>
    <mergeCell ref="R34:S34"/>
    <mergeCell ref="T34:U34"/>
    <mergeCell ref="V34:W34"/>
    <mergeCell ref="A36:B36"/>
    <mergeCell ref="D36:F36"/>
    <mergeCell ref="G36:I36"/>
    <mergeCell ref="L36:N36"/>
    <mergeCell ref="O36:Q36"/>
    <mergeCell ref="B32:E32"/>
    <mergeCell ref="I32:K32"/>
    <mergeCell ref="R32:S32"/>
    <mergeCell ref="T32:U32"/>
    <mergeCell ref="V32:W32"/>
    <mergeCell ref="B33:E33"/>
    <mergeCell ref="L33:N33"/>
    <mergeCell ref="R33:S33"/>
    <mergeCell ref="T33:U33"/>
    <mergeCell ref="V33:W33"/>
    <mergeCell ref="T30:U30"/>
    <mergeCell ref="V30:W30"/>
    <mergeCell ref="B31:E31"/>
    <mergeCell ref="F31:H31"/>
    <mergeCell ref="R31:S31"/>
    <mergeCell ref="T31:U31"/>
    <mergeCell ref="V31:W31"/>
    <mergeCell ref="A30:E30"/>
    <mergeCell ref="F30:H30"/>
    <mergeCell ref="I30:K30"/>
    <mergeCell ref="L30:N30"/>
    <mergeCell ref="O30:Q30"/>
    <mergeCell ref="R30:S30"/>
    <mergeCell ref="A25:B25"/>
    <mergeCell ref="D25:F25"/>
    <mergeCell ref="G25:I25"/>
    <mergeCell ref="L25:N25"/>
    <mergeCell ref="O25:Q25"/>
    <mergeCell ref="A27:B27"/>
    <mergeCell ref="D27:F27"/>
    <mergeCell ref="G27:I27"/>
    <mergeCell ref="L27:N27"/>
    <mergeCell ref="O27:Q27"/>
    <mergeCell ref="B21:E21"/>
    <mergeCell ref="O21:Q21"/>
    <mergeCell ref="R21:S21"/>
    <mergeCell ref="T21:U21"/>
    <mergeCell ref="V21:W21"/>
    <mergeCell ref="A23:B23"/>
    <mergeCell ref="D23:F23"/>
    <mergeCell ref="G23:I23"/>
    <mergeCell ref="L23:N23"/>
    <mergeCell ref="O23:Q23"/>
    <mergeCell ref="B19:E19"/>
    <mergeCell ref="I19:K19"/>
    <mergeCell ref="R19:S19"/>
    <mergeCell ref="T19:U19"/>
    <mergeCell ref="V19:W19"/>
    <mergeCell ref="B20:E20"/>
    <mergeCell ref="L20:N20"/>
    <mergeCell ref="R20:S20"/>
    <mergeCell ref="T20:U20"/>
    <mergeCell ref="V20:W20"/>
    <mergeCell ref="R17:S17"/>
    <mergeCell ref="T17:U17"/>
    <mergeCell ref="V17:W17"/>
    <mergeCell ref="B18:E18"/>
    <mergeCell ref="F18:H18"/>
    <mergeCell ref="R18:S18"/>
    <mergeCell ref="T18:U18"/>
    <mergeCell ref="V18:W18"/>
    <mergeCell ref="A14:B14"/>
    <mergeCell ref="D14:F14"/>
    <mergeCell ref="G14:I14"/>
    <mergeCell ref="L14:N14"/>
    <mergeCell ref="O14:Q14"/>
    <mergeCell ref="A17:E17"/>
    <mergeCell ref="F17:H17"/>
    <mergeCell ref="I17:K17"/>
    <mergeCell ref="L17:N17"/>
    <mergeCell ref="O17:Q17"/>
    <mergeCell ref="A10:B10"/>
    <mergeCell ref="D10:F10"/>
    <mergeCell ref="G10:I10"/>
    <mergeCell ref="L10:N10"/>
    <mergeCell ref="O10:Q10"/>
    <mergeCell ref="A12:B12"/>
    <mergeCell ref="D12:F12"/>
    <mergeCell ref="G12:I12"/>
    <mergeCell ref="L12:N12"/>
    <mergeCell ref="O12:Q12"/>
    <mergeCell ref="R7:S7"/>
    <mergeCell ref="T7:U7"/>
    <mergeCell ref="V7:W7"/>
    <mergeCell ref="O8:Q8"/>
    <mergeCell ref="R8:S8"/>
    <mergeCell ref="T8:U8"/>
    <mergeCell ref="V8:W8"/>
    <mergeCell ref="F5:H5"/>
    <mergeCell ref="R5:S5"/>
    <mergeCell ref="T5:U5"/>
    <mergeCell ref="V5:W5"/>
    <mergeCell ref="I6:K6"/>
    <mergeCell ref="R6:S6"/>
    <mergeCell ref="T6:U6"/>
    <mergeCell ref="V6:W6"/>
    <mergeCell ref="A1:W1"/>
    <mergeCell ref="A4:E4"/>
    <mergeCell ref="F4:H4"/>
    <mergeCell ref="I4:K4"/>
    <mergeCell ref="L4:N4"/>
    <mergeCell ref="O4:Q4"/>
    <mergeCell ref="R4:S4"/>
    <mergeCell ref="T4:U4"/>
    <mergeCell ref="V4:W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6"/>
  <sheetViews>
    <sheetView zoomScalePageLayoutView="0" workbookViewId="0" topLeftCell="A17">
      <selection activeCell="AB30" sqref="AB30"/>
    </sheetView>
  </sheetViews>
  <sheetFormatPr defaultColWidth="9.140625" defaultRowHeight="12.75"/>
  <cols>
    <col min="1" max="17" width="5.7109375" style="18" customWidth="1"/>
    <col min="18" max="23" width="4.7109375" style="18" customWidth="1"/>
    <col min="24" max="26" width="9.140625" style="18" customWidth="1"/>
    <col min="27" max="28" width="15.7109375" style="19" customWidth="1"/>
    <col min="29" max="16384" width="9.140625" style="18" customWidth="1"/>
  </cols>
  <sheetData>
    <row r="1" spans="1:46" s="107" customFormat="1" ht="27.75">
      <c r="A1" s="515" t="str">
        <f>X1</f>
        <v>BTM NMŽ - Lomnice nad Luž. - 28.9.2021 - Dívky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54" t="s">
        <v>202</v>
      </c>
      <c r="Y1" s="554"/>
      <c r="Z1" s="554"/>
      <c r="AA1" s="554"/>
      <c r="AB1" s="554"/>
      <c r="AC1" s="554"/>
      <c r="AD1" s="554"/>
      <c r="AE1" s="554"/>
      <c r="AF1" s="554"/>
      <c r="AG1" s="554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</row>
    <row r="2" spans="1:33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0"/>
      <c r="W2" s="30"/>
      <c r="X2" s="30"/>
      <c r="Y2" s="30"/>
      <c r="Z2" s="30"/>
      <c r="AA2" s="53"/>
      <c r="AB2" s="53"/>
      <c r="AC2" s="30"/>
      <c r="AD2" s="30"/>
      <c r="AE2" s="30"/>
      <c r="AF2" s="30"/>
      <c r="AG2" s="30"/>
    </row>
    <row r="3" spans="1:33" ht="18" customHeight="1" thickBot="1">
      <c r="A3" s="30"/>
      <c r="B3" s="30"/>
      <c r="C3" s="30"/>
      <c r="D3" s="30"/>
      <c r="E3" s="30"/>
      <c r="F3" s="31"/>
      <c r="G3" s="31">
        <v>1</v>
      </c>
      <c r="H3" s="31"/>
      <c r="I3" s="31"/>
      <c r="J3" s="31">
        <v>2</v>
      </c>
      <c r="K3" s="31"/>
      <c r="L3" s="31"/>
      <c r="M3" s="31">
        <v>3</v>
      </c>
      <c r="N3" s="31"/>
      <c r="O3" s="31"/>
      <c r="P3" s="31">
        <v>4</v>
      </c>
      <c r="Q3" s="31"/>
      <c r="R3" s="30"/>
      <c r="S3" s="30"/>
      <c r="T3" s="30"/>
      <c r="U3" s="30"/>
      <c r="V3" s="30"/>
      <c r="W3" s="30"/>
      <c r="X3" s="30"/>
      <c r="Y3" s="556" t="s">
        <v>27</v>
      </c>
      <c r="Z3" s="556"/>
      <c r="AA3" s="53"/>
      <c r="AB3" s="53"/>
      <c r="AC3" s="30"/>
      <c r="AD3" s="30"/>
      <c r="AE3" s="30"/>
      <c r="AF3" s="30"/>
      <c r="AG3" s="30"/>
    </row>
    <row r="4" spans="1:33" ht="45" customHeight="1" thickBot="1">
      <c r="A4" s="517" t="s">
        <v>151</v>
      </c>
      <c r="B4" s="518"/>
      <c r="C4" s="518"/>
      <c r="D4" s="518"/>
      <c r="E4" s="519"/>
      <c r="F4" s="459">
        <f>IF($Z$5="","",$Z$5)</f>
      </c>
      <c r="G4" s="460" t="e">
        <f>IF(#REF!="","",#REF!)</f>
        <v>#REF!</v>
      </c>
      <c r="H4" s="460" t="e">
        <f>IF(#REF!="","",#REF!)</f>
        <v>#REF!</v>
      </c>
      <c r="I4" s="460">
        <f>IF($Z$6="","",$Z$6)</f>
      </c>
      <c r="J4" s="460" t="e">
        <f>IF(#REF!="","",#REF!)</f>
        <v>#REF!</v>
      </c>
      <c r="K4" s="460" t="e">
        <f>IF(#REF!="","",#REF!)</f>
        <v>#REF!</v>
      </c>
      <c r="L4" s="460">
        <f>IF($Z$7="","",$Z$7)</f>
      </c>
      <c r="M4" s="460" t="e">
        <f>IF(#REF!="","",#REF!)</f>
        <v>#REF!</v>
      </c>
      <c r="N4" s="460" t="e">
        <f>IF(#REF!="","",#REF!)</f>
        <v>#REF!</v>
      </c>
      <c r="O4" s="460">
        <f>IF($Z$8="","",$Z$8)</f>
      </c>
      <c r="P4" s="460" t="e">
        <f>IF(#REF!="","",#REF!)</f>
        <v>#REF!</v>
      </c>
      <c r="Q4" s="461" t="e">
        <f>IF(#REF!="","",#REF!)</f>
        <v>#REF!</v>
      </c>
      <c r="R4" s="453" t="s">
        <v>1</v>
      </c>
      <c r="S4" s="462"/>
      <c r="T4" s="451" t="s">
        <v>23</v>
      </c>
      <c r="U4" s="452"/>
      <c r="V4" s="453" t="s">
        <v>0</v>
      </c>
      <c r="W4" s="454"/>
      <c r="X4" s="30"/>
      <c r="Y4" s="30"/>
      <c r="Z4" s="30"/>
      <c r="AA4" s="53"/>
      <c r="AB4" s="53"/>
      <c r="AC4" s="30"/>
      <c r="AD4" s="30"/>
      <c r="AE4" s="30"/>
      <c r="AF4" s="30"/>
      <c r="AG4" s="30"/>
    </row>
    <row r="5" spans="1:33" ht="31.5" customHeight="1">
      <c r="A5" s="32">
        <v>1</v>
      </c>
      <c r="B5" s="544">
        <f>IF($Z$5="","",$Z$5)</f>
      </c>
      <c r="C5" s="545"/>
      <c r="D5" s="545"/>
      <c r="E5" s="546"/>
      <c r="F5" s="520" t="str">
        <f>$Y$3</f>
        <v>BTM Lomnice</v>
      </c>
      <c r="G5" s="520"/>
      <c r="H5" s="521"/>
      <c r="I5" s="393"/>
      <c r="J5" s="39" t="s">
        <v>24</v>
      </c>
      <c r="K5" s="394"/>
      <c r="L5" s="378">
        <f>IF(AND($H$7&gt;=1,$H$7&lt;=3),$H$7,IF(AND($H$7=""),"",IF($H$7=0,"0")))</f>
      </c>
      <c r="M5" s="39" t="s">
        <v>24</v>
      </c>
      <c r="N5" s="384">
        <f>IF(AND($F$7&gt;=1,$F$7&lt;=3),$F$7,IF(AND($F$7=""),"",IF($F$7=0,"0")))</f>
      </c>
      <c r="O5" s="393"/>
      <c r="P5" s="39" t="s">
        <v>24</v>
      </c>
      <c r="Q5" s="395"/>
      <c r="R5" s="522"/>
      <c r="S5" s="468"/>
      <c r="T5" s="523"/>
      <c r="U5" s="524"/>
      <c r="V5" s="525"/>
      <c r="W5" s="526"/>
      <c r="X5" s="47"/>
      <c r="Y5" s="408">
        <v>1</v>
      </c>
      <c r="Z5" s="555"/>
      <c r="AA5" s="555"/>
      <c r="AB5" s="555"/>
      <c r="AC5" s="555"/>
      <c r="AD5" s="30"/>
      <c r="AE5" s="30"/>
      <c r="AF5" s="30"/>
      <c r="AG5" s="30"/>
    </row>
    <row r="6" spans="1:33" ht="31.5" customHeight="1">
      <c r="A6" s="33">
        <v>2</v>
      </c>
      <c r="B6" s="548">
        <f>IF($Z$6="","",$Z$6)</f>
      </c>
      <c r="C6" s="549"/>
      <c r="D6" s="549"/>
      <c r="E6" s="550"/>
      <c r="F6" s="374">
        <f>IF(AND($K$5&gt;=1,$K$5&lt;=3),$K$5,IF(AND($K$5=""),"",IF($K$5=0,"0")))</f>
      </c>
      <c r="G6" s="38" t="s">
        <v>24</v>
      </c>
      <c r="H6" s="375">
        <f>IF(AND($I$5&gt;=1,$I$5&lt;=3),$I$5,IF(AND($I$5=""),"",IF($I$5=0,"0")))</f>
      </c>
      <c r="I6" s="527" t="str">
        <f>$Y$3</f>
        <v>BTM Lomnice</v>
      </c>
      <c r="J6" s="528"/>
      <c r="K6" s="529"/>
      <c r="L6" s="396"/>
      <c r="M6" s="38" t="s">
        <v>24</v>
      </c>
      <c r="N6" s="397"/>
      <c r="O6" s="396"/>
      <c r="P6" s="38" t="s">
        <v>24</v>
      </c>
      <c r="Q6" s="398"/>
      <c r="R6" s="522"/>
      <c r="S6" s="468"/>
      <c r="T6" s="530"/>
      <c r="U6" s="531"/>
      <c r="V6" s="532"/>
      <c r="W6" s="533"/>
      <c r="X6" s="47"/>
      <c r="Y6" s="408">
        <v>2</v>
      </c>
      <c r="Z6" s="555"/>
      <c r="AA6" s="555"/>
      <c r="AB6" s="555"/>
      <c r="AC6" s="555"/>
      <c r="AD6" s="30"/>
      <c r="AE6" s="30"/>
      <c r="AF6" s="30"/>
      <c r="AG6" s="30"/>
    </row>
    <row r="7" spans="1:33" ht="31.5" customHeight="1">
      <c r="A7" s="33">
        <v>3</v>
      </c>
      <c r="B7" s="548">
        <f>IF($Z$7="","",$Z$7)</f>
      </c>
      <c r="C7" s="549"/>
      <c r="D7" s="549"/>
      <c r="E7" s="550"/>
      <c r="F7" s="406"/>
      <c r="G7" s="38" t="s">
        <v>24</v>
      </c>
      <c r="H7" s="397"/>
      <c r="I7" s="382">
        <f>IF(AND($N$6&gt;=1,$N$6&lt;=3),$N$6,IF(AND($N$6=""),"",IF($N$6=0,"0")))</f>
      </c>
      <c r="J7" s="38" t="s">
        <v>24</v>
      </c>
      <c r="K7" s="375">
        <f>IF(AND($L$6&gt;=1,$L$6&lt;=3),$L$6,IF(AND($L$6=""),"",IF($L$6=0,"0")))</f>
      </c>
      <c r="L7" s="527" t="str">
        <f>$Y$3</f>
        <v>BTM Lomnice</v>
      </c>
      <c r="M7" s="528"/>
      <c r="N7" s="529"/>
      <c r="O7" s="382">
        <f>IF(AND($N$8&gt;=1,$N$8&lt;=3),$N$8,IF(AND($N$8=""),"",IF($N$8=0,"0")))</f>
      </c>
      <c r="P7" s="38" t="s">
        <v>24</v>
      </c>
      <c r="Q7" s="386">
        <f>IF(AND($L$8&gt;=1,$L$8&lt;=3),$L$8,IF(AND($L$8=""),"",IF($L$8=0,"0")))</f>
      </c>
      <c r="R7" s="522"/>
      <c r="S7" s="468"/>
      <c r="T7" s="530"/>
      <c r="U7" s="531"/>
      <c r="V7" s="532"/>
      <c r="W7" s="533"/>
      <c r="X7" s="47"/>
      <c r="Y7" s="408">
        <v>3</v>
      </c>
      <c r="Z7" s="555"/>
      <c r="AA7" s="555"/>
      <c r="AB7" s="555"/>
      <c r="AC7" s="555"/>
      <c r="AD7" s="30"/>
      <c r="AE7" s="30"/>
      <c r="AF7" s="30"/>
      <c r="AG7" s="30"/>
    </row>
    <row r="8" spans="1:33" ht="31.5" customHeight="1" thickBot="1">
      <c r="A8" s="34">
        <v>4</v>
      </c>
      <c r="B8" s="551">
        <f>IF($Z$8="","",$Z$8)</f>
      </c>
      <c r="C8" s="552"/>
      <c r="D8" s="552"/>
      <c r="E8" s="553"/>
      <c r="F8" s="407">
        <f>IF(AND($Q$5&gt;=1,$Q$5&lt;=3),$Q$5,IF(AND($Q$5=""),"",IF($Q$5=0,"0")))</f>
      </c>
      <c r="G8" s="35" t="s">
        <v>24</v>
      </c>
      <c r="H8" s="377">
        <f>IF(AND($O$5&gt;=1,$O$5&lt;=3),$O$5,IF(AND($O$5=""),"",IF($O$5=0,"0")))</f>
      </c>
      <c r="I8" s="376">
        <f>IF(AND($Q$6&gt;=1,$Q$6&lt;=3),$Q$6,IF(AND($Q$6=""),"",IF($Q$6=0,"0")))</f>
      </c>
      <c r="J8" s="35" t="s">
        <v>24</v>
      </c>
      <c r="K8" s="377">
        <f>IF(AND($O$6&gt;=1,$O$6&lt;=3),$O$6,IF(AND($O$6=""),"",IF($O$6=0,"0")))</f>
      </c>
      <c r="L8" s="400"/>
      <c r="M8" s="35" t="s">
        <v>24</v>
      </c>
      <c r="N8" s="401"/>
      <c r="O8" s="534" t="str">
        <f>$Y$3</f>
        <v>BTM Lomnice</v>
      </c>
      <c r="P8" s="535"/>
      <c r="Q8" s="535"/>
      <c r="R8" s="536"/>
      <c r="S8" s="485"/>
      <c r="T8" s="537"/>
      <c r="U8" s="538"/>
      <c r="V8" s="539"/>
      <c r="W8" s="540"/>
      <c r="X8" s="47"/>
      <c r="Y8" s="408">
        <v>4</v>
      </c>
      <c r="Z8" s="555"/>
      <c r="AA8" s="555"/>
      <c r="AB8" s="555"/>
      <c r="AC8" s="555"/>
      <c r="AD8" s="30"/>
      <c r="AE8" s="30"/>
      <c r="AF8" s="30"/>
      <c r="AG8" s="30"/>
    </row>
    <row r="9" spans="1:33" ht="19.5" customHeight="1">
      <c r="A9" s="392"/>
      <c r="B9" s="390"/>
      <c r="C9" s="390"/>
      <c r="D9" s="390"/>
      <c r="E9" s="390"/>
      <c r="F9" s="387"/>
      <c r="G9" s="157"/>
      <c r="H9" s="388"/>
      <c r="I9" s="387"/>
      <c r="J9" s="157"/>
      <c r="K9" s="388"/>
      <c r="L9" s="402"/>
      <c r="M9" s="157"/>
      <c r="N9" s="403"/>
      <c r="O9" s="389"/>
      <c r="P9" s="389"/>
      <c r="Q9" s="389"/>
      <c r="R9" s="391"/>
      <c r="S9" s="391"/>
      <c r="T9" s="404"/>
      <c r="U9" s="404"/>
      <c r="V9" s="405"/>
      <c r="W9" s="405"/>
      <c r="X9" s="30"/>
      <c r="Y9" s="30"/>
      <c r="Z9" s="30"/>
      <c r="AA9" s="53"/>
      <c r="AB9" s="53"/>
      <c r="AC9" s="30"/>
      <c r="AD9" s="30"/>
      <c r="AE9" s="30"/>
      <c r="AF9" s="30"/>
      <c r="AG9" s="30"/>
    </row>
    <row r="10" spans="1:33" ht="19.5" customHeight="1">
      <c r="A10" s="490" t="s">
        <v>20</v>
      </c>
      <c r="B10" s="490"/>
      <c r="C10" s="45" t="s">
        <v>14</v>
      </c>
      <c r="D10" s="541">
        <f>IF($Z$5="","",$Z$5)</f>
      </c>
      <c r="E10" s="541" t="e">
        <f>IF(#REF!="","",#REF!)</f>
        <v>#REF!</v>
      </c>
      <c r="F10" s="541" t="e">
        <f>IF(#REF!="","",#REF!)</f>
        <v>#REF!</v>
      </c>
      <c r="G10" s="541">
        <f>IF($Z$8="","",$Z$8)</f>
      </c>
      <c r="H10" s="541" t="e">
        <f>IF(#REF!="","",#REF!)</f>
        <v>#REF!</v>
      </c>
      <c r="I10" s="541" t="e">
        <f>IF(#REF!="","",#REF!)</f>
        <v>#REF!</v>
      </c>
      <c r="J10" s="30"/>
      <c r="K10" s="45" t="s">
        <v>15</v>
      </c>
      <c r="L10" s="541">
        <f>IF($Z$6="","",$Z$6)</f>
      </c>
      <c r="M10" s="541" t="e">
        <f>IF(#REF!="","",#REF!)</f>
        <v>#REF!</v>
      </c>
      <c r="N10" s="541" t="e">
        <f>IF(#REF!="","",#REF!)</f>
        <v>#REF!</v>
      </c>
      <c r="O10" s="541">
        <f>IF($Z$7="","",$Z$7)</f>
      </c>
      <c r="P10" s="541" t="e">
        <f>IF(#REF!="","",#REF!)</f>
        <v>#REF!</v>
      </c>
      <c r="Q10" s="541" t="e">
        <f>IF(#REF!="","",#REF!)</f>
        <v>#REF!</v>
      </c>
      <c r="R10" s="54"/>
      <c r="S10" s="54"/>
      <c r="T10" s="54"/>
      <c r="U10" s="54"/>
      <c r="V10" s="54"/>
      <c r="W10" s="54"/>
      <c r="X10" s="30"/>
      <c r="Y10" s="30"/>
      <c r="Z10" s="30"/>
      <c r="AA10" s="53"/>
      <c r="AB10" s="53"/>
      <c r="AC10" s="30"/>
      <c r="AD10" s="30"/>
      <c r="AE10" s="30"/>
      <c r="AF10" s="30"/>
      <c r="AG10" s="30"/>
    </row>
    <row r="11" spans="1:33" ht="19.5" customHeight="1">
      <c r="A11" s="43"/>
      <c r="B11" s="43"/>
      <c r="C11" s="51"/>
      <c r="D11" s="52"/>
      <c r="E11" s="52"/>
      <c r="F11" s="52"/>
      <c r="G11" s="52"/>
      <c r="H11" s="52"/>
      <c r="I11" s="52"/>
      <c r="J11" s="30"/>
      <c r="K11" s="51"/>
      <c r="L11" s="52"/>
      <c r="M11" s="52"/>
      <c r="N11" s="52"/>
      <c r="O11" s="52"/>
      <c r="P11" s="52"/>
      <c r="Q11" s="52"/>
      <c r="R11" s="54"/>
      <c r="S11" s="54"/>
      <c r="T11" s="54"/>
      <c r="U11" s="54"/>
      <c r="V11" s="54"/>
      <c r="W11" s="54"/>
      <c r="X11" s="30"/>
      <c r="Y11" s="30"/>
      <c r="Z11" s="30"/>
      <c r="AA11" s="53"/>
      <c r="AB11" s="53"/>
      <c r="AC11" s="30"/>
      <c r="AD11" s="30"/>
      <c r="AE11" s="30"/>
      <c r="AF11" s="30"/>
      <c r="AG11" s="30"/>
    </row>
    <row r="12" spans="1:33" ht="19.5" customHeight="1">
      <c r="A12" s="490" t="s">
        <v>21</v>
      </c>
      <c r="B12" s="490"/>
      <c r="C12" s="45" t="s">
        <v>16</v>
      </c>
      <c r="D12" s="541">
        <f>IF($Z$8="","",$Z$8)</f>
      </c>
      <c r="E12" s="541" t="e">
        <f>IF(#REF!="","",#REF!)</f>
        <v>#REF!</v>
      </c>
      <c r="F12" s="541" t="e">
        <f>IF(#REF!="","",#REF!)</f>
        <v>#REF!</v>
      </c>
      <c r="G12" s="541">
        <f>IF($Z$7="","",$Z$7)</f>
      </c>
      <c r="H12" s="541" t="e">
        <f>IF(#REF!="","",#REF!)</f>
        <v>#REF!</v>
      </c>
      <c r="I12" s="541" t="e">
        <f>IF(#REF!="","",#REF!)</f>
        <v>#REF!</v>
      </c>
      <c r="J12" s="30"/>
      <c r="K12" s="45" t="s">
        <v>17</v>
      </c>
      <c r="L12" s="541">
        <f>IF($Z$5="","",$Z$5)</f>
      </c>
      <c r="M12" s="541" t="e">
        <f>IF(#REF!="","",#REF!)</f>
        <v>#REF!</v>
      </c>
      <c r="N12" s="541" t="e">
        <f>IF(#REF!="","",#REF!)</f>
        <v>#REF!</v>
      </c>
      <c r="O12" s="541">
        <f>IF($Z$6="","",$Z$6)</f>
      </c>
      <c r="P12" s="541" t="e">
        <f>IF(#REF!="","",#REF!)</f>
        <v>#REF!</v>
      </c>
      <c r="Q12" s="541" t="e">
        <f>IF(#REF!="","",#REF!)</f>
        <v>#REF!</v>
      </c>
      <c r="R12" s="30"/>
      <c r="S12" s="30"/>
      <c r="T12" s="30"/>
      <c r="U12" s="30"/>
      <c r="V12" s="30"/>
      <c r="W12" s="30"/>
      <c r="X12" s="30"/>
      <c r="Y12" s="30"/>
      <c r="Z12" s="30"/>
      <c r="AA12" s="53"/>
      <c r="AB12" s="53"/>
      <c r="AC12" s="30"/>
      <c r="AD12" s="30"/>
      <c r="AE12" s="30"/>
      <c r="AF12" s="30"/>
      <c r="AG12" s="30"/>
    </row>
    <row r="13" spans="1:33" ht="19.5" customHeight="1">
      <c r="A13" s="43"/>
      <c r="B13" s="43"/>
      <c r="C13" s="5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53"/>
      <c r="AB13" s="53"/>
      <c r="AC13" s="30"/>
      <c r="AD13" s="30"/>
      <c r="AE13" s="30"/>
      <c r="AF13" s="30"/>
      <c r="AG13" s="30"/>
    </row>
    <row r="14" spans="1:33" ht="19.5" customHeight="1">
      <c r="A14" s="490" t="s">
        <v>22</v>
      </c>
      <c r="B14" s="490"/>
      <c r="C14" s="45" t="s">
        <v>18</v>
      </c>
      <c r="D14" s="541">
        <f>IF($Z$6="","",$Z$6)</f>
      </c>
      <c r="E14" s="541" t="e">
        <f>IF(#REF!="","",#REF!)</f>
        <v>#REF!</v>
      </c>
      <c r="F14" s="541" t="e">
        <f>IF(#REF!="","",#REF!)</f>
        <v>#REF!</v>
      </c>
      <c r="G14" s="541">
        <f>IF($Z$8="","",$Z$8)</f>
      </c>
      <c r="H14" s="541" t="e">
        <f>IF(#REF!="","",#REF!)</f>
        <v>#REF!</v>
      </c>
      <c r="I14" s="541" t="e">
        <f>IF(#REF!="","",#REF!)</f>
        <v>#REF!</v>
      </c>
      <c r="J14" s="30"/>
      <c r="K14" s="45" t="s">
        <v>19</v>
      </c>
      <c r="L14" s="541">
        <f>IF($Z$7="","",$Z$7)</f>
      </c>
      <c r="M14" s="541" t="e">
        <f>IF(#REF!="","",#REF!)</f>
        <v>#REF!</v>
      </c>
      <c r="N14" s="541" t="e">
        <f>IF(#REF!="","",#REF!)</f>
        <v>#REF!</v>
      </c>
      <c r="O14" s="541">
        <f>IF($Z$5="","",$Z$5)</f>
      </c>
      <c r="P14" s="541" t="e">
        <f>IF(#REF!="","",#REF!)</f>
        <v>#REF!</v>
      </c>
      <c r="Q14" s="541" t="e">
        <f>IF(#REF!="","",#REF!)</f>
        <v>#REF!</v>
      </c>
      <c r="R14" s="30"/>
      <c r="S14" s="30"/>
      <c r="T14" s="30"/>
      <c r="U14" s="30"/>
      <c r="V14" s="30"/>
      <c r="W14" s="30"/>
      <c r="X14" s="30"/>
      <c r="Y14" s="30"/>
      <c r="Z14" s="30"/>
      <c r="AA14" s="53"/>
      <c r="AB14" s="53"/>
      <c r="AC14" s="30"/>
      <c r="AD14" s="30"/>
      <c r="AE14" s="30"/>
      <c r="AF14" s="30"/>
      <c r="AG14" s="30"/>
    </row>
    <row r="15" spans="1:33" ht="34.5" customHeight="1">
      <c r="A15" s="101"/>
      <c r="B15" s="101"/>
      <c r="C15" s="102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30"/>
      <c r="Y15" s="30"/>
      <c r="Z15" s="30"/>
      <c r="AA15" s="53"/>
      <c r="AB15" s="53"/>
      <c r="AC15" s="30"/>
      <c r="AD15" s="30"/>
      <c r="AE15" s="30"/>
      <c r="AF15" s="30"/>
      <c r="AG15" s="30"/>
    </row>
    <row r="16" spans="1:33" ht="18" customHeight="1" thickBot="1">
      <c r="A16" s="30"/>
      <c r="B16" s="30"/>
      <c r="C16" s="30"/>
      <c r="D16" s="30"/>
      <c r="E16" s="30"/>
      <c r="F16" s="31"/>
      <c r="G16" s="31">
        <v>1</v>
      </c>
      <c r="H16" s="31"/>
      <c r="I16" s="31"/>
      <c r="J16" s="31">
        <v>2</v>
      </c>
      <c r="K16" s="31"/>
      <c r="L16" s="31"/>
      <c r="M16" s="31">
        <v>3</v>
      </c>
      <c r="N16" s="31"/>
      <c r="O16" s="31"/>
      <c r="P16" s="31">
        <v>4</v>
      </c>
      <c r="Q16" s="31"/>
      <c r="R16" s="30"/>
      <c r="S16" s="30"/>
      <c r="T16" s="30"/>
      <c r="U16" s="30"/>
      <c r="V16" s="30"/>
      <c r="W16" s="30"/>
      <c r="X16" s="30"/>
      <c r="Y16" s="30"/>
      <c r="Z16" s="30"/>
      <c r="AA16" s="53"/>
      <c r="AB16" s="53"/>
      <c r="AC16" s="30"/>
      <c r="AD16" s="30"/>
      <c r="AE16" s="30"/>
      <c r="AF16" s="30"/>
      <c r="AG16" s="30"/>
    </row>
    <row r="17" spans="1:33" ht="45" customHeight="1" thickBot="1">
      <c r="A17" s="517" t="s">
        <v>152</v>
      </c>
      <c r="B17" s="542"/>
      <c r="C17" s="542"/>
      <c r="D17" s="542"/>
      <c r="E17" s="543"/>
      <c r="F17" s="459">
        <f>IF($B$18="","",$B$18)</f>
      </c>
      <c r="G17" s="460" t="e">
        <f>IF(#REF!="","",#REF!)</f>
        <v>#REF!</v>
      </c>
      <c r="H17" s="460" t="e">
        <f>IF(#REF!="","",#REF!)</f>
        <v>#REF!</v>
      </c>
      <c r="I17" s="460">
        <f>IF($B$19="","",$B$19)</f>
      </c>
      <c r="J17" s="460" t="e">
        <f>IF(#REF!="","",#REF!)</f>
        <v>#REF!</v>
      </c>
      <c r="K17" s="460" t="e">
        <f>IF(#REF!="","",#REF!)</f>
        <v>#REF!</v>
      </c>
      <c r="L17" s="460">
        <f>IF($B$20="","",$B$20)</f>
      </c>
      <c r="M17" s="460" t="e">
        <f>IF(#REF!="","",#REF!)</f>
        <v>#REF!</v>
      </c>
      <c r="N17" s="460" t="e">
        <f>IF(#REF!="","",#REF!)</f>
        <v>#REF!</v>
      </c>
      <c r="O17" s="460">
        <f>IF($B$21="","",$B$21)</f>
      </c>
      <c r="P17" s="460" t="e">
        <f>IF(#REF!="","",#REF!)</f>
        <v>#REF!</v>
      </c>
      <c r="Q17" s="461" t="e">
        <f>IF(#REF!="","",#REF!)</f>
        <v>#REF!</v>
      </c>
      <c r="R17" s="453" t="s">
        <v>1</v>
      </c>
      <c r="S17" s="462"/>
      <c r="T17" s="451" t="s">
        <v>23</v>
      </c>
      <c r="U17" s="452"/>
      <c r="V17" s="453" t="s">
        <v>0</v>
      </c>
      <c r="W17" s="454"/>
      <c r="X17" s="30"/>
      <c r="Y17" s="30"/>
      <c r="Z17" s="30"/>
      <c r="AA17" s="53"/>
      <c r="AB17" s="53"/>
      <c r="AC17" s="30"/>
      <c r="AD17" s="30"/>
      <c r="AE17" s="30"/>
      <c r="AF17" s="30"/>
      <c r="AG17" s="30"/>
    </row>
    <row r="18" spans="1:33" ht="31.5" customHeight="1">
      <c r="A18" s="32">
        <v>1</v>
      </c>
      <c r="B18" s="544">
        <f>IF($Z$18="","",$Z$18)</f>
      </c>
      <c r="C18" s="545"/>
      <c r="D18" s="545"/>
      <c r="E18" s="546"/>
      <c r="F18" s="547" t="str">
        <f>$Y$3</f>
        <v>BTM Lomnice</v>
      </c>
      <c r="G18" s="520"/>
      <c r="H18" s="521"/>
      <c r="I18" s="393"/>
      <c r="J18" s="39" t="s">
        <v>24</v>
      </c>
      <c r="K18" s="394"/>
      <c r="L18" s="378">
        <f>IF(AND($H$7&gt;=1,$H$7&lt;=3),$H$7,IF(AND($H$7=""),"",IF($H$7=0,"0")))</f>
      </c>
      <c r="M18" s="39" t="s">
        <v>24</v>
      </c>
      <c r="N18" s="384">
        <f>IF(AND($F$7&gt;=1,$F$7&lt;=3),$F$7,IF(AND($F$7=""),"",IF($F$7=0,"0")))</f>
      </c>
      <c r="O18" s="393"/>
      <c r="P18" s="39" t="s">
        <v>24</v>
      </c>
      <c r="Q18" s="395"/>
      <c r="R18" s="522"/>
      <c r="S18" s="468"/>
      <c r="T18" s="523"/>
      <c r="U18" s="524"/>
      <c r="V18" s="525"/>
      <c r="W18" s="526"/>
      <c r="X18" s="30"/>
      <c r="Y18" s="408">
        <v>1</v>
      </c>
      <c r="Z18" s="555"/>
      <c r="AA18" s="555"/>
      <c r="AB18" s="555"/>
      <c r="AC18" s="555"/>
      <c r="AD18" s="30"/>
      <c r="AE18" s="30"/>
      <c r="AF18" s="30"/>
      <c r="AG18" s="30"/>
    </row>
    <row r="19" spans="1:33" ht="31.5" customHeight="1">
      <c r="A19" s="33">
        <v>2</v>
      </c>
      <c r="B19" s="548">
        <f>IF($Z$19="","",$Z$19)</f>
      </c>
      <c r="C19" s="549"/>
      <c r="D19" s="549"/>
      <c r="E19" s="550"/>
      <c r="F19" s="381">
        <f>IF(AND($K$5&gt;=1,$K$5&lt;=3),$K$5,IF(AND($K$5=""),"",IF($K$5=0,"0")))</f>
      </c>
      <c r="G19" s="38" t="s">
        <v>24</v>
      </c>
      <c r="H19" s="375">
        <f>IF(AND($I$5&gt;=1,$I$5&lt;=3),$I$5,IF(AND($I$5=""),"",IF($I$5=0,"0")))</f>
      </c>
      <c r="I19" s="527" t="str">
        <f>$Y$3</f>
        <v>BTM Lomnice</v>
      </c>
      <c r="J19" s="528"/>
      <c r="K19" s="529"/>
      <c r="L19" s="396"/>
      <c r="M19" s="38" t="s">
        <v>24</v>
      </c>
      <c r="N19" s="397"/>
      <c r="O19" s="396"/>
      <c r="P19" s="38" t="s">
        <v>24</v>
      </c>
      <c r="Q19" s="398"/>
      <c r="R19" s="522"/>
      <c r="S19" s="468"/>
      <c r="T19" s="530"/>
      <c r="U19" s="531"/>
      <c r="V19" s="532"/>
      <c r="W19" s="533"/>
      <c r="X19" s="30"/>
      <c r="Y19" s="408">
        <v>2</v>
      </c>
      <c r="Z19" s="555"/>
      <c r="AA19" s="555"/>
      <c r="AB19" s="555"/>
      <c r="AC19" s="555"/>
      <c r="AD19" s="30"/>
      <c r="AE19" s="30"/>
      <c r="AF19" s="30"/>
      <c r="AG19" s="30"/>
    </row>
    <row r="20" spans="1:33" ht="31.5" customHeight="1">
      <c r="A20" s="33">
        <v>3</v>
      </c>
      <c r="B20" s="548">
        <f>IF($Z$20="","",$Z$20)</f>
      </c>
      <c r="C20" s="549"/>
      <c r="D20" s="549"/>
      <c r="E20" s="550"/>
      <c r="F20" s="399"/>
      <c r="G20" s="38" t="s">
        <v>24</v>
      </c>
      <c r="H20" s="397"/>
      <c r="I20" s="382">
        <f>IF(AND($N$6&gt;=1,$N$6&lt;=3),$N$6,IF(AND($N$6=""),"",IF($N$6=0,"0")))</f>
      </c>
      <c r="J20" s="38" t="s">
        <v>24</v>
      </c>
      <c r="K20" s="375">
        <f>IF(AND($L$6&gt;=1,$L$6&lt;=3),$L$6,IF(AND($L$6=""),"",IF($L$6=0,"0")))</f>
      </c>
      <c r="L20" s="527" t="str">
        <f>$Y$3</f>
        <v>BTM Lomnice</v>
      </c>
      <c r="M20" s="528"/>
      <c r="N20" s="529"/>
      <c r="O20" s="382">
        <f>IF(AND($N$8&gt;=1,$N$8&lt;=3),$N$8,IF(AND($N$8=""),"",IF($N$8=0,"0")))</f>
      </c>
      <c r="P20" s="38" t="s">
        <v>24</v>
      </c>
      <c r="Q20" s="386">
        <f>IF(AND($L$8&gt;=1,$L$8&lt;=3),$L$8,IF(AND($L$8=""),"",IF($L$8=0,"0")))</f>
      </c>
      <c r="R20" s="522"/>
      <c r="S20" s="468"/>
      <c r="T20" s="530"/>
      <c r="U20" s="531"/>
      <c r="V20" s="532"/>
      <c r="W20" s="533"/>
      <c r="X20" s="30"/>
      <c r="Y20" s="408">
        <v>3</v>
      </c>
      <c r="Z20" s="555"/>
      <c r="AA20" s="555"/>
      <c r="AB20" s="555"/>
      <c r="AC20" s="555"/>
      <c r="AD20" s="30"/>
      <c r="AE20" s="30"/>
      <c r="AF20" s="30"/>
      <c r="AG20" s="30"/>
    </row>
    <row r="21" spans="1:33" ht="31.5" customHeight="1" thickBot="1">
      <c r="A21" s="34">
        <v>4</v>
      </c>
      <c r="B21" s="551">
        <f>IF($Z$21="","",$Z$21)</f>
      </c>
      <c r="C21" s="552"/>
      <c r="D21" s="552"/>
      <c r="E21" s="553"/>
      <c r="F21" s="383">
        <f>IF(AND($Q$5&gt;=1,$Q$5&lt;=3),$Q$5,IF(AND($Q$5=""),"",IF($Q$5=0,"0")))</f>
      </c>
      <c r="G21" s="35" t="s">
        <v>24</v>
      </c>
      <c r="H21" s="377">
        <f>IF(AND($O$5&gt;=1,$O$5&lt;=3),$O$5,IF(AND($O$5=""),"",IF($O$5=0,"0")))</f>
      </c>
      <c r="I21" s="376">
        <f>IF(AND($Q$6&gt;=1,$Q$6&lt;=3),$Q$6,IF(AND($Q$6=""),"",IF($Q$6=0,"0")))</f>
      </c>
      <c r="J21" s="35" t="s">
        <v>24</v>
      </c>
      <c r="K21" s="377">
        <f>IF(AND($O$6&gt;=1,$O$6&lt;=3),$O$6,IF(AND($O$6=""),"",IF($O$6=0,"0")))</f>
      </c>
      <c r="L21" s="400"/>
      <c r="M21" s="35" t="s">
        <v>24</v>
      </c>
      <c r="N21" s="401"/>
      <c r="O21" s="534" t="str">
        <f>$Y$3</f>
        <v>BTM Lomnice</v>
      </c>
      <c r="P21" s="535"/>
      <c r="Q21" s="535"/>
      <c r="R21" s="536"/>
      <c r="S21" s="485"/>
      <c r="T21" s="537"/>
      <c r="U21" s="538"/>
      <c r="V21" s="539"/>
      <c r="W21" s="540"/>
      <c r="X21" s="30"/>
      <c r="Y21" s="408">
        <v>4</v>
      </c>
      <c r="Z21" s="555"/>
      <c r="AA21" s="555"/>
      <c r="AB21" s="555"/>
      <c r="AC21" s="555"/>
      <c r="AD21" s="30"/>
      <c r="AE21" s="30"/>
      <c r="AF21" s="30"/>
      <c r="AG21" s="30"/>
    </row>
    <row r="22" spans="1:33" ht="19.5" customHeight="1">
      <c r="A22" s="392"/>
      <c r="B22" s="390"/>
      <c r="C22" s="390"/>
      <c r="D22" s="390"/>
      <c r="E22" s="390"/>
      <c r="F22" s="387"/>
      <c r="G22" s="157"/>
      <c r="H22" s="388"/>
      <c r="I22" s="387"/>
      <c r="J22" s="157"/>
      <c r="K22" s="388"/>
      <c r="L22" s="402"/>
      <c r="M22" s="157"/>
      <c r="N22" s="403"/>
      <c r="O22" s="389"/>
      <c r="P22" s="389"/>
      <c r="Q22" s="389"/>
      <c r="R22" s="391"/>
      <c r="S22" s="391"/>
      <c r="T22" s="404"/>
      <c r="U22" s="404"/>
      <c r="V22" s="405"/>
      <c r="W22" s="405"/>
      <c r="X22" s="30"/>
      <c r="Y22" s="30"/>
      <c r="Z22" s="30"/>
      <c r="AA22" s="53"/>
      <c r="AB22" s="53"/>
      <c r="AC22" s="30"/>
      <c r="AD22" s="30"/>
      <c r="AE22" s="30"/>
      <c r="AF22" s="30"/>
      <c r="AG22" s="30"/>
    </row>
    <row r="23" spans="1:33" ht="19.5" customHeight="1">
      <c r="A23" s="490" t="s">
        <v>20</v>
      </c>
      <c r="B23" s="490"/>
      <c r="C23" s="45" t="s">
        <v>14</v>
      </c>
      <c r="D23" s="541">
        <f>IF($B$18="","",$B$18)</f>
      </c>
      <c r="E23" s="541" t="e">
        <f>IF(#REF!="","",#REF!)</f>
        <v>#REF!</v>
      </c>
      <c r="F23" s="541" t="e">
        <f>IF(#REF!="","",#REF!)</f>
        <v>#REF!</v>
      </c>
      <c r="G23" s="541">
        <f>IF($B$21="","",$B$21)</f>
      </c>
      <c r="H23" s="541" t="e">
        <f>IF(#REF!="","",#REF!)</f>
        <v>#REF!</v>
      </c>
      <c r="I23" s="541" t="e">
        <f>IF(#REF!="","",#REF!)</f>
        <v>#REF!</v>
      </c>
      <c r="J23" s="30"/>
      <c r="K23" s="45" t="s">
        <v>15</v>
      </c>
      <c r="L23" s="541">
        <f>IF($B$19="","",$B$19)</f>
      </c>
      <c r="M23" s="541" t="e">
        <f>IF(#REF!="","",#REF!)</f>
        <v>#REF!</v>
      </c>
      <c r="N23" s="541" t="e">
        <f>IF(#REF!="","",#REF!)</f>
        <v>#REF!</v>
      </c>
      <c r="O23" s="541">
        <f>IF($B$20="","",$B$20)</f>
      </c>
      <c r="P23" s="541" t="e">
        <f>IF(#REF!="","",#REF!)</f>
        <v>#REF!</v>
      </c>
      <c r="Q23" s="541" t="e">
        <f>IF(#REF!="","",#REF!)</f>
        <v>#REF!</v>
      </c>
      <c r="R23" s="54"/>
      <c r="S23" s="54"/>
      <c r="T23" s="54"/>
      <c r="U23" s="54"/>
      <c r="V23" s="54"/>
      <c r="W23" s="54"/>
      <c r="X23" s="30"/>
      <c r="Y23" s="30"/>
      <c r="Z23" s="30"/>
      <c r="AA23" s="53"/>
      <c r="AB23" s="53"/>
      <c r="AC23" s="30"/>
      <c r="AD23" s="30"/>
      <c r="AE23" s="30"/>
      <c r="AF23" s="30"/>
      <c r="AG23" s="30"/>
    </row>
    <row r="24" spans="1:33" ht="19.5" customHeight="1">
      <c r="A24" s="43"/>
      <c r="B24" s="43"/>
      <c r="C24" s="51"/>
      <c r="D24" s="52"/>
      <c r="E24" s="52"/>
      <c r="F24" s="52"/>
      <c r="G24" s="52"/>
      <c r="H24" s="52"/>
      <c r="I24" s="52"/>
      <c r="J24" s="30"/>
      <c r="K24" s="51"/>
      <c r="L24" s="52"/>
      <c r="M24" s="52"/>
      <c r="N24" s="52"/>
      <c r="O24" s="52"/>
      <c r="P24" s="52"/>
      <c r="Q24" s="52"/>
      <c r="R24" s="54"/>
      <c r="S24" s="54"/>
      <c r="T24" s="54"/>
      <c r="U24" s="54"/>
      <c r="V24" s="54"/>
      <c r="W24" s="54"/>
      <c r="X24" s="30"/>
      <c r="Y24" s="30"/>
      <c r="Z24" s="30"/>
      <c r="AA24" s="53"/>
      <c r="AB24" s="53"/>
      <c r="AC24" s="30"/>
      <c r="AD24" s="30"/>
      <c r="AE24" s="30"/>
      <c r="AF24" s="30"/>
      <c r="AG24" s="30"/>
    </row>
    <row r="25" spans="1:33" ht="19.5" customHeight="1">
      <c r="A25" s="490" t="s">
        <v>21</v>
      </c>
      <c r="B25" s="490"/>
      <c r="C25" s="45" t="s">
        <v>16</v>
      </c>
      <c r="D25" s="541">
        <f>IF($B$21="","",$B$21)</f>
      </c>
      <c r="E25" s="541" t="e">
        <f>IF(#REF!="","",#REF!)</f>
        <v>#REF!</v>
      </c>
      <c r="F25" s="541" t="e">
        <f>IF(#REF!="","",#REF!)</f>
        <v>#REF!</v>
      </c>
      <c r="G25" s="541">
        <f>IF($B$20="","",$B$20)</f>
      </c>
      <c r="H25" s="541" t="e">
        <f>IF(#REF!="","",#REF!)</f>
        <v>#REF!</v>
      </c>
      <c r="I25" s="541" t="e">
        <f>IF(#REF!="","",#REF!)</f>
        <v>#REF!</v>
      </c>
      <c r="J25" s="30"/>
      <c r="K25" s="45" t="s">
        <v>17</v>
      </c>
      <c r="L25" s="541">
        <f>IF($B$18="","",$B$18)</f>
      </c>
      <c r="M25" s="541" t="e">
        <f>IF(#REF!="","",#REF!)</f>
        <v>#REF!</v>
      </c>
      <c r="N25" s="541" t="e">
        <f>IF(#REF!="","",#REF!)</f>
        <v>#REF!</v>
      </c>
      <c r="O25" s="541">
        <f>IF($B$19="","",$B$19)</f>
      </c>
      <c r="P25" s="541" t="e">
        <f>IF(#REF!="","",#REF!)</f>
        <v>#REF!</v>
      </c>
      <c r="Q25" s="541" t="e">
        <f>IF(#REF!="","",#REF!)</f>
        <v>#REF!</v>
      </c>
      <c r="R25" s="30"/>
      <c r="S25" s="30"/>
      <c r="T25" s="30"/>
      <c r="U25" s="30"/>
      <c r="V25" s="30"/>
      <c r="W25" s="30"/>
      <c r="X25" s="30"/>
      <c r="Y25" s="30"/>
      <c r="Z25" s="30"/>
      <c r="AA25" s="53"/>
      <c r="AB25" s="53"/>
      <c r="AC25" s="30"/>
      <c r="AD25" s="30"/>
      <c r="AE25" s="30"/>
      <c r="AF25" s="30"/>
      <c r="AG25" s="30"/>
    </row>
    <row r="26" spans="1:33" ht="19.5" customHeight="1">
      <c r="A26" s="43"/>
      <c r="B26" s="43"/>
      <c r="C26" s="5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53"/>
      <c r="AB26" s="53"/>
      <c r="AC26" s="30"/>
      <c r="AD26" s="30"/>
      <c r="AE26" s="30"/>
      <c r="AF26" s="30"/>
      <c r="AG26" s="30"/>
    </row>
    <row r="27" spans="1:33" ht="19.5" customHeight="1">
      <c r="A27" s="490" t="s">
        <v>22</v>
      </c>
      <c r="B27" s="490"/>
      <c r="C27" s="45" t="s">
        <v>18</v>
      </c>
      <c r="D27" s="541">
        <f>IF($B$19="","",$B$19)</f>
      </c>
      <c r="E27" s="541" t="e">
        <f>IF(#REF!="","",#REF!)</f>
        <v>#REF!</v>
      </c>
      <c r="F27" s="541" t="e">
        <f>IF(#REF!="","",#REF!)</f>
        <v>#REF!</v>
      </c>
      <c r="G27" s="541">
        <f>IF($B$21="","",$B$21)</f>
      </c>
      <c r="H27" s="541" t="e">
        <f>IF(#REF!="","",#REF!)</f>
        <v>#REF!</v>
      </c>
      <c r="I27" s="541" t="e">
        <f>IF(#REF!="","",#REF!)</f>
        <v>#REF!</v>
      </c>
      <c r="J27" s="30"/>
      <c r="K27" s="45" t="s">
        <v>19</v>
      </c>
      <c r="L27" s="541">
        <f>IF($B$20="","",$B$20)</f>
      </c>
      <c r="M27" s="541" t="e">
        <f>IF(#REF!="","",#REF!)</f>
        <v>#REF!</v>
      </c>
      <c r="N27" s="541" t="e">
        <f>IF(#REF!="","",#REF!)</f>
        <v>#REF!</v>
      </c>
      <c r="O27" s="541">
        <f>IF($B$18="","",$B$18)</f>
      </c>
      <c r="P27" s="541" t="e">
        <f>IF(#REF!="","",#REF!)</f>
        <v>#REF!</v>
      </c>
      <c r="Q27" s="541" t="e">
        <f>IF(#REF!="","",#REF!)</f>
        <v>#REF!</v>
      </c>
      <c r="R27" s="30"/>
      <c r="S27" s="30"/>
      <c r="T27" s="30"/>
      <c r="U27" s="30"/>
      <c r="V27" s="30"/>
      <c r="W27" s="30"/>
      <c r="X27" s="30"/>
      <c r="Y27" s="30"/>
      <c r="Z27" s="30"/>
      <c r="AA27" s="53"/>
      <c r="AB27" s="53"/>
      <c r="AC27" s="30"/>
      <c r="AD27" s="30"/>
      <c r="AE27" s="30"/>
      <c r="AF27" s="30"/>
      <c r="AG27" s="30"/>
    </row>
    <row r="28" spans="1:33" ht="34.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30"/>
      <c r="Y28" s="30"/>
      <c r="Z28" s="30"/>
      <c r="AA28" s="53"/>
      <c r="AB28" s="53"/>
      <c r="AC28" s="30"/>
      <c r="AD28" s="30"/>
      <c r="AE28" s="30"/>
      <c r="AF28" s="30"/>
      <c r="AG28" s="30"/>
    </row>
    <row r="29" spans="1:33" ht="18" customHeight="1" thickBot="1">
      <c r="A29" s="30"/>
      <c r="B29" s="30"/>
      <c r="C29" s="30"/>
      <c r="D29" s="30"/>
      <c r="E29" s="30"/>
      <c r="F29" s="31"/>
      <c r="G29" s="31">
        <v>1</v>
      </c>
      <c r="H29" s="31"/>
      <c r="I29" s="31"/>
      <c r="J29" s="31">
        <v>2</v>
      </c>
      <c r="K29" s="31"/>
      <c r="L29" s="31"/>
      <c r="M29" s="31">
        <v>3</v>
      </c>
      <c r="N29" s="31"/>
      <c r="O29" s="31"/>
      <c r="P29" s="31">
        <v>4</v>
      </c>
      <c r="Q29" s="31"/>
      <c r="R29" s="30"/>
      <c r="S29" s="30"/>
      <c r="T29" s="30"/>
      <c r="U29" s="30"/>
      <c r="V29" s="30"/>
      <c r="W29" s="30"/>
      <c r="X29" s="30"/>
      <c r="Y29" s="30"/>
      <c r="Z29" s="30"/>
      <c r="AA29" s="53"/>
      <c r="AB29" s="53"/>
      <c r="AC29" s="30"/>
      <c r="AD29" s="30"/>
      <c r="AE29" s="30"/>
      <c r="AF29" s="30"/>
      <c r="AG29" s="30"/>
    </row>
    <row r="30" spans="1:33" ht="45" customHeight="1" thickBot="1">
      <c r="A30" s="517" t="s">
        <v>153</v>
      </c>
      <c r="B30" s="542"/>
      <c r="C30" s="542"/>
      <c r="D30" s="542"/>
      <c r="E30" s="543"/>
      <c r="F30" s="459">
        <f>IF($B$31="","",$B$31)</f>
      </c>
      <c r="G30" s="460" t="e">
        <f>IF(#REF!="","",#REF!)</f>
        <v>#REF!</v>
      </c>
      <c r="H30" s="460" t="e">
        <f>IF(#REF!="","",#REF!)</f>
        <v>#REF!</v>
      </c>
      <c r="I30" s="460">
        <f>IF($B$32="","",$B$32)</f>
      </c>
      <c r="J30" s="460" t="e">
        <f>IF(#REF!="","",#REF!)</f>
        <v>#REF!</v>
      </c>
      <c r="K30" s="460" t="e">
        <f>IF(#REF!="","",#REF!)</f>
        <v>#REF!</v>
      </c>
      <c r="L30" s="460">
        <f>IF($B$33="","",$B$33)</f>
      </c>
      <c r="M30" s="460" t="e">
        <f>IF(#REF!="","",#REF!)</f>
        <v>#REF!</v>
      </c>
      <c r="N30" s="460" t="e">
        <f>IF(#REF!="","",#REF!)</f>
        <v>#REF!</v>
      </c>
      <c r="O30" s="460">
        <f>IF($B$34="","",$B$34)</f>
      </c>
      <c r="P30" s="460" t="e">
        <f>IF(#REF!="","",#REF!)</f>
        <v>#REF!</v>
      </c>
      <c r="Q30" s="461" t="e">
        <f>IF(#REF!="","",#REF!)</f>
        <v>#REF!</v>
      </c>
      <c r="R30" s="453" t="s">
        <v>1</v>
      </c>
      <c r="S30" s="462"/>
      <c r="T30" s="451" t="s">
        <v>23</v>
      </c>
      <c r="U30" s="452"/>
      <c r="V30" s="453" t="s">
        <v>0</v>
      </c>
      <c r="W30" s="454"/>
      <c r="X30" s="30"/>
      <c r="Y30" s="30"/>
      <c r="Z30" s="30"/>
      <c r="AA30" s="53"/>
      <c r="AB30" s="53"/>
      <c r="AC30" s="30"/>
      <c r="AD30" s="30"/>
      <c r="AE30" s="30"/>
      <c r="AF30" s="30"/>
      <c r="AG30" s="30"/>
    </row>
    <row r="31" spans="1:33" ht="31.5" customHeight="1">
      <c r="A31" s="32">
        <v>1</v>
      </c>
      <c r="B31" s="544">
        <f>IF($Z$31="","",$Z$31)</f>
      </c>
      <c r="C31" s="545"/>
      <c r="D31" s="545"/>
      <c r="E31" s="546"/>
      <c r="F31" s="547" t="str">
        <f>$Y$3</f>
        <v>BTM Lomnice</v>
      </c>
      <c r="G31" s="520"/>
      <c r="H31" s="521"/>
      <c r="I31" s="393"/>
      <c r="J31" s="39" t="s">
        <v>24</v>
      </c>
      <c r="K31" s="394"/>
      <c r="L31" s="378">
        <f>IF(AND($H$7&gt;=1,$H$7&lt;=3),$H$7,IF(AND($H$7=""),"",IF($H$7=0,"0")))</f>
      </c>
      <c r="M31" s="39" t="s">
        <v>24</v>
      </c>
      <c r="N31" s="384">
        <f>IF(AND($F$7&gt;=1,$F$7&lt;=3),$F$7,IF(AND($F$7=""),"",IF($F$7=0,"0")))</f>
      </c>
      <c r="O31" s="393"/>
      <c r="P31" s="39" t="s">
        <v>24</v>
      </c>
      <c r="Q31" s="395"/>
      <c r="R31" s="522"/>
      <c r="S31" s="468"/>
      <c r="T31" s="523"/>
      <c r="U31" s="524"/>
      <c r="V31" s="525"/>
      <c r="W31" s="526"/>
      <c r="X31" s="30"/>
      <c r="Y31" s="408">
        <v>1</v>
      </c>
      <c r="Z31" s="555"/>
      <c r="AA31" s="555"/>
      <c r="AB31" s="555"/>
      <c r="AC31" s="555"/>
      <c r="AD31" s="30"/>
      <c r="AE31" s="30"/>
      <c r="AF31" s="30"/>
      <c r="AG31" s="30"/>
    </row>
    <row r="32" spans="1:33" ht="31.5" customHeight="1">
      <c r="A32" s="33">
        <v>2</v>
      </c>
      <c r="B32" s="548">
        <f>IF($Z$32="","",$Z$32)</f>
      </c>
      <c r="C32" s="549"/>
      <c r="D32" s="549"/>
      <c r="E32" s="550"/>
      <c r="F32" s="381">
        <f>IF(AND($K$5&gt;=1,$K$5&lt;=3),$K$5,IF(AND($K$5=""),"",IF($K$5=0,"0")))</f>
      </c>
      <c r="G32" s="38" t="s">
        <v>24</v>
      </c>
      <c r="H32" s="375">
        <f>IF(AND($I$5&gt;=1,$I$5&lt;=3),$I$5,IF(AND($I$5=""),"",IF($I$5=0,"0")))</f>
      </c>
      <c r="I32" s="527" t="str">
        <f>$Y$3</f>
        <v>BTM Lomnice</v>
      </c>
      <c r="J32" s="528"/>
      <c r="K32" s="529"/>
      <c r="L32" s="396"/>
      <c r="M32" s="38" t="s">
        <v>24</v>
      </c>
      <c r="N32" s="397"/>
      <c r="O32" s="396"/>
      <c r="P32" s="38" t="s">
        <v>24</v>
      </c>
      <c r="Q32" s="398"/>
      <c r="R32" s="522"/>
      <c r="S32" s="468"/>
      <c r="T32" s="530"/>
      <c r="U32" s="531"/>
      <c r="V32" s="532"/>
      <c r="W32" s="533"/>
      <c r="X32" s="30"/>
      <c r="Y32" s="408">
        <v>2</v>
      </c>
      <c r="Z32" s="555"/>
      <c r="AA32" s="555"/>
      <c r="AB32" s="555"/>
      <c r="AC32" s="555"/>
      <c r="AD32" s="30"/>
      <c r="AE32" s="30"/>
      <c r="AF32" s="30"/>
      <c r="AG32" s="30"/>
    </row>
    <row r="33" spans="1:33" ht="31.5" customHeight="1">
      <c r="A33" s="33">
        <v>3</v>
      </c>
      <c r="B33" s="548">
        <f>IF($Z$33="","",$Z$33)</f>
      </c>
      <c r="C33" s="549"/>
      <c r="D33" s="549"/>
      <c r="E33" s="550"/>
      <c r="F33" s="399"/>
      <c r="G33" s="38" t="s">
        <v>24</v>
      </c>
      <c r="H33" s="397"/>
      <c r="I33" s="382">
        <f>IF(AND($N$6&gt;=1,$N$6&lt;=3),$N$6,IF(AND($N$6=""),"",IF($N$6=0,"0")))</f>
      </c>
      <c r="J33" s="38" t="s">
        <v>24</v>
      </c>
      <c r="K33" s="375">
        <f>IF(AND($L$6&gt;=1,$L$6&lt;=3),$L$6,IF(AND($L$6=""),"",IF($L$6=0,"0")))</f>
      </c>
      <c r="L33" s="527" t="str">
        <f>$Y$3</f>
        <v>BTM Lomnice</v>
      </c>
      <c r="M33" s="528"/>
      <c r="N33" s="529"/>
      <c r="O33" s="382">
        <f>IF(AND($N$8&gt;=1,$N$8&lt;=3),$N$8,IF(AND($N$8=""),"",IF($N$8=0,"0")))</f>
      </c>
      <c r="P33" s="38" t="s">
        <v>24</v>
      </c>
      <c r="Q33" s="386">
        <f>IF(AND($L$8&gt;=1,$L$8&lt;=3),$L$8,IF(AND($L$8=""),"",IF($L$8=0,"0")))</f>
      </c>
      <c r="R33" s="522"/>
      <c r="S33" s="468"/>
      <c r="T33" s="530"/>
      <c r="U33" s="531"/>
      <c r="V33" s="532"/>
      <c r="W33" s="533"/>
      <c r="X33" s="30"/>
      <c r="Y33" s="408">
        <v>3</v>
      </c>
      <c r="Z33" s="555"/>
      <c r="AA33" s="555"/>
      <c r="AB33" s="555"/>
      <c r="AC33" s="555"/>
      <c r="AD33" s="30"/>
      <c r="AE33" s="30"/>
      <c r="AF33" s="30"/>
      <c r="AG33" s="30"/>
    </row>
    <row r="34" spans="1:33" ht="31.5" customHeight="1" thickBot="1">
      <c r="A34" s="34">
        <v>4</v>
      </c>
      <c r="B34" s="551">
        <f>IF($Z$34="","",$Z$34)</f>
      </c>
      <c r="C34" s="552"/>
      <c r="D34" s="552"/>
      <c r="E34" s="553"/>
      <c r="F34" s="383">
        <f>IF(AND($Q$5&gt;=1,$Q$5&lt;=3),$Q$5,IF(AND($Q$5=""),"",IF($Q$5=0,"0")))</f>
      </c>
      <c r="G34" s="35" t="s">
        <v>24</v>
      </c>
      <c r="H34" s="377">
        <f>IF(AND($O$5&gt;=1,$O$5&lt;=3),$O$5,IF(AND($O$5=""),"",IF($O$5=0,"0")))</f>
      </c>
      <c r="I34" s="376">
        <f>IF(AND($Q$6&gt;=1,$Q$6&lt;=3),$Q$6,IF(AND($Q$6=""),"",IF($Q$6=0,"0")))</f>
      </c>
      <c r="J34" s="35" t="s">
        <v>24</v>
      </c>
      <c r="K34" s="377">
        <f>IF(AND($O$6&gt;=1,$O$6&lt;=3),$O$6,IF(AND($O$6=""),"",IF($O$6=0,"0")))</f>
      </c>
      <c r="L34" s="400"/>
      <c r="M34" s="35" t="s">
        <v>24</v>
      </c>
      <c r="N34" s="401"/>
      <c r="O34" s="534" t="str">
        <f>$Y$3</f>
        <v>BTM Lomnice</v>
      </c>
      <c r="P34" s="535"/>
      <c r="Q34" s="535"/>
      <c r="R34" s="536"/>
      <c r="S34" s="485"/>
      <c r="T34" s="537"/>
      <c r="U34" s="538"/>
      <c r="V34" s="539"/>
      <c r="W34" s="540"/>
      <c r="X34" s="30"/>
      <c r="Y34" s="408">
        <v>4</v>
      </c>
      <c r="Z34" s="555"/>
      <c r="AA34" s="555"/>
      <c r="AB34" s="555"/>
      <c r="AC34" s="555"/>
      <c r="AD34" s="30"/>
      <c r="AE34" s="30"/>
      <c r="AF34" s="30"/>
      <c r="AG34" s="30"/>
    </row>
    <row r="35" spans="1:33" ht="19.5" customHeight="1">
      <c r="A35" s="392"/>
      <c r="B35" s="390"/>
      <c r="C35" s="390"/>
      <c r="D35" s="390"/>
      <c r="E35" s="390"/>
      <c r="F35" s="387"/>
      <c r="G35" s="157"/>
      <c r="H35" s="388"/>
      <c r="I35" s="387"/>
      <c r="J35" s="157"/>
      <c r="K35" s="388"/>
      <c r="L35" s="402"/>
      <c r="M35" s="157"/>
      <c r="N35" s="403"/>
      <c r="O35" s="389"/>
      <c r="P35" s="389"/>
      <c r="Q35" s="389"/>
      <c r="R35" s="391"/>
      <c r="S35" s="391"/>
      <c r="T35" s="404"/>
      <c r="U35" s="404"/>
      <c r="V35" s="405"/>
      <c r="W35" s="405"/>
      <c r="X35" s="30"/>
      <c r="Y35" s="30"/>
      <c r="Z35" s="30"/>
      <c r="AA35" s="53"/>
      <c r="AB35" s="53"/>
      <c r="AC35" s="30"/>
      <c r="AD35" s="30"/>
      <c r="AE35" s="30"/>
      <c r="AF35" s="30"/>
      <c r="AG35" s="30"/>
    </row>
    <row r="36" spans="1:33" ht="19.5" customHeight="1">
      <c r="A36" s="490" t="s">
        <v>20</v>
      </c>
      <c r="B36" s="490"/>
      <c r="C36" s="45" t="s">
        <v>14</v>
      </c>
      <c r="D36" s="541">
        <f>IF($B$31="","",$B$31)</f>
      </c>
      <c r="E36" s="541" t="e">
        <f>IF(#REF!="","",#REF!)</f>
        <v>#REF!</v>
      </c>
      <c r="F36" s="541" t="e">
        <f>IF(#REF!="","",#REF!)</f>
        <v>#REF!</v>
      </c>
      <c r="G36" s="541">
        <f>IF($B$34="","",$B$34)</f>
      </c>
      <c r="H36" s="541" t="e">
        <f>IF(#REF!="","",#REF!)</f>
        <v>#REF!</v>
      </c>
      <c r="I36" s="541" t="e">
        <f>IF(#REF!="","",#REF!)</f>
        <v>#REF!</v>
      </c>
      <c r="J36" s="30"/>
      <c r="K36" s="45" t="s">
        <v>15</v>
      </c>
      <c r="L36" s="541">
        <f>IF($B$32="","",$B$32)</f>
      </c>
      <c r="M36" s="541" t="e">
        <f>IF(#REF!="","",#REF!)</f>
        <v>#REF!</v>
      </c>
      <c r="N36" s="541" t="e">
        <f>IF(#REF!="","",#REF!)</f>
        <v>#REF!</v>
      </c>
      <c r="O36" s="541">
        <f>IF($B$33="","",$B$33)</f>
      </c>
      <c r="P36" s="541" t="e">
        <f>IF(#REF!="","",#REF!)</f>
        <v>#REF!</v>
      </c>
      <c r="Q36" s="541" t="e">
        <f>IF(#REF!="","",#REF!)</f>
        <v>#REF!</v>
      </c>
      <c r="R36" s="54"/>
      <c r="S36" s="54"/>
      <c r="T36" s="54"/>
      <c r="U36" s="54"/>
      <c r="V36" s="54"/>
      <c r="W36" s="54"/>
      <c r="X36" s="30"/>
      <c r="Y36" s="30"/>
      <c r="Z36" s="30"/>
      <c r="AA36" s="53"/>
      <c r="AB36" s="53"/>
      <c r="AC36" s="30"/>
      <c r="AD36" s="30"/>
      <c r="AE36" s="30"/>
      <c r="AF36" s="30"/>
      <c r="AG36" s="30"/>
    </row>
    <row r="37" spans="1:33" ht="19.5" customHeight="1">
      <c r="A37" s="43"/>
      <c r="B37" s="43"/>
      <c r="C37" s="51"/>
      <c r="D37" s="52"/>
      <c r="E37" s="52"/>
      <c r="F37" s="52"/>
      <c r="G37" s="52"/>
      <c r="H37" s="52"/>
      <c r="I37" s="52"/>
      <c r="J37" s="30"/>
      <c r="K37" s="51"/>
      <c r="L37" s="52"/>
      <c r="M37" s="52"/>
      <c r="N37" s="52"/>
      <c r="O37" s="52"/>
      <c r="P37" s="52"/>
      <c r="Q37" s="52"/>
      <c r="R37" s="54"/>
      <c r="S37" s="54"/>
      <c r="T37" s="54"/>
      <c r="U37" s="54"/>
      <c r="V37" s="54"/>
      <c r="W37" s="54"/>
      <c r="X37" s="30"/>
      <c r="Y37" s="30"/>
      <c r="Z37" s="30"/>
      <c r="AA37" s="53"/>
      <c r="AB37" s="53"/>
      <c r="AC37" s="30"/>
      <c r="AD37" s="30"/>
      <c r="AE37" s="30"/>
      <c r="AF37" s="30"/>
      <c r="AG37" s="30"/>
    </row>
    <row r="38" spans="1:33" ht="19.5" customHeight="1">
      <c r="A38" s="490" t="s">
        <v>21</v>
      </c>
      <c r="B38" s="490"/>
      <c r="C38" s="45" t="s">
        <v>16</v>
      </c>
      <c r="D38" s="541">
        <f>IF($B$34="","",$B$34)</f>
      </c>
      <c r="E38" s="541" t="e">
        <f>IF(#REF!="","",#REF!)</f>
        <v>#REF!</v>
      </c>
      <c r="F38" s="541" t="e">
        <f>IF(#REF!="","",#REF!)</f>
        <v>#REF!</v>
      </c>
      <c r="G38" s="541">
        <f>IF($B$33="","",$B$33)</f>
      </c>
      <c r="H38" s="541" t="e">
        <f>IF(#REF!="","",#REF!)</f>
        <v>#REF!</v>
      </c>
      <c r="I38" s="541" t="e">
        <f>IF(#REF!="","",#REF!)</f>
        <v>#REF!</v>
      </c>
      <c r="J38" s="30"/>
      <c r="K38" s="45" t="s">
        <v>17</v>
      </c>
      <c r="L38" s="541">
        <f>IF($B$31="","",$B$31)</f>
      </c>
      <c r="M38" s="541" t="e">
        <f>IF(#REF!="","",#REF!)</f>
        <v>#REF!</v>
      </c>
      <c r="N38" s="541" t="e">
        <f>IF(#REF!="","",#REF!)</f>
        <v>#REF!</v>
      </c>
      <c r="O38" s="541">
        <f>IF($B$32="","",$B$32)</f>
      </c>
      <c r="P38" s="541" t="e">
        <f>IF(#REF!="","",#REF!)</f>
        <v>#REF!</v>
      </c>
      <c r="Q38" s="541" t="e">
        <f>IF(#REF!="","",#REF!)</f>
        <v>#REF!</v>
      </c>
      <c r="R38" s="30"/>
      <c r="S38" s="30"/>
      <c r="T38" s="30"/>
      <c r="U38" s="30"/>
      <c r="V38" s="30"/>
      <c r="W38" s="30"/>
      <c r="X38" s="30"/>
      <c r="Y38" s="30"/>
      <c r="Z38" s="30"/>
      <c r="AA38" s="53"/>
      <c r="AB38" s="53"/>
      <c r="AC38" s="30"/>
      <c r="AD38" s="30"/>
      <c r="AE38" s="30"/>
      <c r="AF38" s="30"/>
      <c r="AG38" s="30"/>
    </row>
    <row r="39" spans="1:33" ht="19.5" customHeight="1">
      <c r="A39" s="43"/>
      <c r="B39" s="43"/>
      <c r="C39" s="5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53"/>
      <c r="AB39" s="53"/>
      <c r="AC39" s="30"/>
      <c r="AD39" s="30"/>
      <c r="AE39" s="30"/>
      <c r="AF39" s="30"/>
      <c r="AG39" s="30"/>
    </row>
    <row r="40" spans="1:33" ht="19.5" customHeight="1">
      <c r="A40" s="490" t="s">
        <v>22</v>
      </c>
      <c r="B40" s="490"/>
      <c r="C40" s="45" t="s">
        <v>18</v>
      </c>
      <c r="D40" s="541">
        <f>IF($B$32="","",$B$32)</f>
      </c>
      <c r="E40" s="541" t="e">
        <f>IF(#REF!="","",#REF!)</f>
        <v>#REF!</v>
      </c>
      <c r="F40" s="541" t="e">
        <f>IF(#REF!="","",#REF!)</f>
        <v>#REF!</v>
      </c>
      <c r="G40" s="541">
        <f>IF($B$34="","",$B$34)</f>
      </c>
      <c r="H40" s="541" t="e">
        <f>IF(#REF!="","",#REF!)</f>
        <v>#REF!</v>
      </c>
      <c r="I40" s="541" t="e">
        <f>IF(#REF!="","",#REF!)</f>
        <v>#REF!</v>
      </c>
      <c r="J40" s="30"/>
      <c r="K40" s="45" t="s">
        <v>19</v>
      </c>
      <c r="L40" s="541">
        <f>IF($B$33="","",$B$33)</f>
      </c>
      <c r="M40" s="541" t="e">
        <f>IF(#REF!="","",#REF!)</f>
        <v>#REF!</v>
      </c>
      <c r="N40" s="541" t="e">
        <f>IF(#REF!="","",#REF!)</f>
        <v>#REF!</v>
      </c>
      <c r="O40" s="541">
        <f>IF($B$31="","",$B$31)</f>
      </c>
      <c r="P40" s="541" t="e">
        <f>IF(#REF!="","",#REF!)</f>
        <v>#REF!</v>
      </c>
      <c r="Q40" s="541" t="e">
        <f>IF(#REF!="","",#REF!)</f>
        <v>#REF!</v>
      </c>
      <c r="R40" s="30"/>
      <c r="S40" s="30"/>
      <c r="T40" s="30"/>
      <c r="U40" s="30"/>
      <c r="V40" s="30"/>
      <c r="W40" s="30"/>
      <c r="X40" s="30"/>
      <c r="Y40" s="30"/>
      <c r="Z40" s="30"/>
      <c r="AA40" s="53"/>
      <c r="AB40" s="53"/>
      <c r="AC40" s="30"/>
      <c r="AD40" s="30"/>
      <c r="AE40" s="30"/>
      <c r="AF40" s="30"/>
      <c r="AG40" s="30"/>
    </row>
    <row r="41" spans="1:33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53"/>
      <c r="AB41" s="53"/>
      <c r="AC41" s="30"/>
      <c r="AD41" s="30"/>
      <c r="AE41" s="30"/>
      <c r="AF41" s="30"/>
      <c r="AG41" s="30"/>
    </row>
    <row r="42" spans="1:33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3"/>
      <c r="AB42" s="53"/>
      <c r="AC42" s="30"/>
      <c r="AD42" s="30"/>
      <c r="AE42" s="30"/>
      <c r="AF42" s="30"/>
      <c r="AG42" s="30"/>
    </row>
    <row r="43" spans="1:33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53"/>
      <c r="AB43" s="53"/>
      <c r="AC43" s="30"/>
      <c r="AD43" s="30"/>
      <c r="AE43" s="30"/>
      <c r="AF43" s="30"/>
      <c r="AG43" s="30"/>
    </row>
    <row r="44" spans="1:33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53"/>
      <c r="AB44" s="53"/>
      <c r="AC44" s="30"/>
      <c r="AD44" s="30"/>
      <c r="AE44" s="30"/>
      <c r="AF44" s="30"/>
      <c r="AG44" s="30"/>
    </row>
    <row r="45" spans="1:33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53"/>
      <c r="AB45" s="53"/>
      <c r="AC45" s="30"/>
      <c r="AD45" s="30"/>
      <c r="AE45" s="30"/>
      <c r="AF45" s="30"/>
      <c r="AG45" s="30"/>
    </row>
    <row r="46" spans="1:33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53"/>
      <c r="AB46" s="53"/>
      <c r="AC46" s="30"/>
      <c r="AD46" s="30"/>
      <c r="AE46" s="30"/>
      <c r="AF46" s="30"/>
      <c r="AG46" s="30"/>
    </row>
  </sheetData>
  <sheetProtection sheet="1" objects="1" scenarios="1"/>
  <mergeCells count="144">
    <mergeCell ref="A1:W1"/>
    <mergeCell ref="X1:AG1"/>
    <mergeCell ref="Y3:Z3"/>
    <mergeCell ref="A4:E4"/>
    <mergeCell ref="F4:H4"/>
    <mergeCell ref="I4:K4"/>
    <mergeCell ref="L4:N4"/>
    <mergeCell ref="O4:Q4"/>
    <mergeCell ref="R4:S4"/>
    <mergeCell ref="T4:U4"/>
    <mergeCell ref="V4:W4"/>
    <mergeCell ref="B5:E5"/>
    <mergeCell ref="F5:H5"/>
    <mergeCell ref="R5:S5"/>
    <mergeCell ref="T5:U5"/>
    <mergeCell ref="V5:W5"/>
    <mergeCell ref="Z5:AC5"/>
    <mergeCell ref="B6:E6"/>
    <mergeCell ref="I6:K6"/>
    <mergeCell ref="R6:S6"/>
    <mergeCell ref="T6:U6"/>
    <mergeCell ref="V6:W6"/>
    <mergeCell ref="Z6:AC6"/>
    <mergeCell ref="B7:E7"/>
    <mergeCell ref="L7:N7"/>
    <mergeCell ref="R7:S7"/>
    <mergeCell ref="T7:U7"/>
    <mergeCell ref="V7:W7"/>
    <mergeCell ref="Z7:AC7"/>
    <mergeCell ref="B8:E8"/>
    <mergeCell ref="O8:Q8"/>
    <mergeCell ref="R8:S8"/>
    <mergeCell ref="T8:U8"/>
    <mergeCell ref="V8:W8"/>
    <mergeCell ref="Z8:AC8"/>
    <mergeCell ref="A10:B10"/>
    <mergeCell ref="D10:F10"/>
    <mergeCell ref="G10:I10"/>
    <mergeCell ref="L10:N10"/>
    <mergeCell ref="O10:Q10"/>
    <mergeCell ref="A12:B12"/>
    <mergeCell ref="D12:F12"/>
    <mergeCell ref="G12:I12"/>
    <mergeCell ref="L12:N12"/>
    <mergeCell ref="O12:Q12"/>
    <mergeCell ref="A14:B14"/>
    <mergeCell ref="D14:F14"/>
    <mergeCell ref="G14:I14"/>
    <mergeCell ref="L14:N14"/>
    <mergeCell ref="O14:Q14"/>
    <mergeCell ref="A17:E17"/>
    <mergeCell ref="F17:H17"/>
    <mergeCell ref="I17:K17"/>
    <mergeCell ref="L17:N17"/>
    <mergeCell ref="O17:Q17"/>
    <mergeCell ref="R17:S17"/>
    <mergeCell ref="T17:U17"/>
    <mergeCell ref="V17:W17"/>
    <mergeCell ref="B18:E18"/>
    <mergeCell ref="F18:H18"/>
    <mergeCell ref="R18:S18"/>
    <mergeCell ref="T18:U18"/>
    <mergeCell ref="V18:W18"/>
    <mergeCell ref="Z18:AC18"/>
    <mergeCell ref="B19:E19"/>
    <mergeCell ref="I19:K19"/>
    <mergeCell ref="R19:S19"/>
    <mergeCell ref="T19:U19"/>
    <mergeCell ref="V19:W19"/>
    <mergeCell ref="Z19:AC19"/>
    <mergeCell ref="B20:E20"/>
    <mergeCell ref="L20:N20"/>
    <mergeCell ref="R20:S20"/>
    <mergeCell ref="T20:U20"/>
    <mergeCell ref="V20:W20"/>
    <mergeCell ref="Z20:AC20"/>
    <mergeCell ref="B21:E21"/>
    <mergeCell ref="O21:Q21"/>
    <mergeCell ref="R21:S21"/>
    <mergeCell ref="T21:U21"/>
    <mergeCell ref="V21:W21"/>
    <mergeCell ref="Z21:AC21"/>
    <mergeCell ref="A23:B23"/>
    <mergeCell ref="D23:F23"/>
    <mergeCell ref="G23:I23"/>
    <mergeCell ref="L23:N23"/>
    <mergeCell ref="O23:Q23"/>
    <mergeCell ref="A25:B25"/>
    <mergeCell ref="D25:F25"/>
    <mergeCell ref="G25:I25"/>
    <mergeCell ref="L25:N25"/>
    <mergeCell ref="O25:Q25"/>
    <mergeCell ref="A27:B27"/>
    <mergeCell ref="D27:F27"/>
    <mergeCell ref="G27:I27"/>
    <mergeCell ref="L27:N27"/>
    <mergeCell ref="O27:Q27"/>
    <mergeCell ref="A30:E30"/>
    <mergeCell ref="F30:H30"/>
    <mergeCell ref="I30:K30"/>
    <mergeCell ref="L30:N30"/>
    <mergeCell ref="O30:Q30"/>
    <mergeCell ref="R30:S30"/>
    <mergeCell ref="T30:U30"/>
    <mergeCell ref="V30:W30"/>
    <mergeCell ref="B31:E31"/>
    <mergeCell ref="F31:H31"/>
    <mergeCell ref="R31:S31"/>
    <mergeCell ref="T31:U31"/>
    <mergeCell ref="V31:W31"/>
    <mergeCell ref="Z31:AC31"/>
    <mergeCell ref="B32:E32"/>
    <mergeCell ref="I32:K32"/>
    <mergeCell ref="R32:S32"/>
    <mergeCell ref="T32:U32"/>
    <mergeCell ref="V32:W32"/>
    <mergeCell ref="Z32:AC32"/>
    <mergeCell ref="R34:S34"/>
    <mergeCell ref="T34:U34"/>
    <mergeCell ref="V34:W34"/>
    <mergeCell ref="Z34:AC34"/>
    <mergeCell ref="B33:E33"/>
    <mergeCell ref="L33:N33"/>
    <mergeCell ref="R33:S33"/>
    <mergeCell ref="T33:U33"/>
    <mergeCell ref="V33:W33"/>
    <mergeCell ref="Z33:AC33"/>
    <mergeCell ref="A38:B38"/>
    <mergeCell ref="D38:F38"/>
    <mergeCell ref="G38:I38"/>
    <mergeCell ref="L38:N38"/>
    <mergeCell ref="O38:Q38"/>
    <mergeCell ref="B34:E34"/>
    <mergeCell ref="O34:Q34"/>
    <mergeCell ref="A40:B40"/>
    <mergeCell ref="D40:F40"/>
    <mergeCell ref="G40:I40"/>
    <mergeCell ref="L40:N40"/>
    <mergeCell ref="O40:Q40"/>
    <mergeCell ref="A36:B36"/>
    <mergeCell ref="D36:F36"/>
    <mergeCell ref="G36:I36"/>
    <mergeCell ref="L36:N36"/>
    <mergeCell ref="O36:Q3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1.8515625" style="70" customWidth="1"/>
    <col min="2" max="2" width="57.140625" style="70" customWidth="1"/>
    <col min="3" max="4" width="23.7109375" style="70" customWidth="1"/>
    <col min="5" max="5" width="17.7109375" style="70" customWidth="1"/>
    <col min="6" max="16384" width="9.140625" style="70" customWidth="1"/>
  </cols>
  <sheetData>
    <row r="1" spans="1:5" s="81" customFormat="1" ht="42" customHeight="1" thickBot="1">
      <c r="A1" s="566" t="s">
        <v>29</v>
      </c>
      <c r="B1" s="566"/>
      <c r="C1" s="72"/>
      <c r="D1" s="72"/>
      <c r="E1" s="72"/>
    </row>
    <row r="2" spans="1:2" s="81" customFormat="1" ht="33.75" customHeight="1" thickBot="1">
      <c r="A2" s="75" t="s">
        <v>30</v>
      </c>
      <c r="B2" s="76" t="s">
        <v>31</v>
      </c>
    </row>
    <row r="3" spans="1:2" s="81" customFormat="1" ht="21.75" customHeight="1" thickBot="1">
      <c r="A3" s="75">
        <v>4</v>
      </c>
      <c r="B3" s="76" t="s">
        <v>32</v>
      </c>
    </row>
    <row r="4" spans="1:2" s="81" customFormat="1" ht="15" customHeight="1" thickBot="1">
      <c r="A4" s="74"/>
      <c r="B4" s="77"/>
    </row>
    <row r="5" spans="1:2" s="81" customFormat="1" ht="21.75" customHeight="1">
      <c r="A5" s="73">
        <v>5</v>
      </c>
      <c r="B5" s="78">
        <v>6</v>
      </c>
    </row>
    <row r="6" spans="1:2" s="81" customFormat="1" ht="21.75" customHeight="1">
      <c r="A6" s="74">
        <v>6</v>
      </c>
      <c r="B6" s="77">
        <v>7</v>
      </c>
    </row>
    <row r="7" spans="1:2" s="81" customFormat="1" ht="21.75" customHeight="1">
      <c r="A7" s="74">
        <v>7</v>
      </c>
      <c r="B7" s="77">
        <v>2</v>
      </c>
    </row>
    <row r="8" spans="1:2" s="81" customFormat="1" ht="21.75" customHeight="1" thickBot="1">
      <c r="A8" s="79">
        <v>8</v>
      </c>
      <c r="B8" s="80" t="s">
        <v>32</v>
      </c>
    </row>
    <row r="9" spans="1:2" s="81" customFormat="1" ht="15" customHeight="1" thickBot="1">
      <c r="A9" s="74"/>
      <c r="B9" s="77"/>
    </row>
    <row r="10" spans="1:2" s="81" customFormat="1" ht="21.75" customHeight="1">
      <c r="A10" s="73">
        <v>9</v>
      </c>
      <c r="B10" s="78">
        <v>14</v>
      </c>
    </row>
    <row r="11" spans="1:2" s="81" customFormat="1" ht="21.75" customHeight="1">
      <c r="A11" s="74">
        <v>10</v>
      </c>
      <c r="B11" s="77">
        <v>11</v>
      </c>
    </row>
    <row r="12" spans="1:2" s="81" customFormat="1" ht="21.75" customHeight="1">
      <c r="A12" s="74">
        <v>11</v>
      </c>
      <c r="B12" s="77">
        <v>6</v>
      </c>
    </row>
    <row r="13" spans="1:2" s="81" customFormat="1" ht="21.75" customHeight="1">
      <c r="A13" s="74">
        <v>12</v>
      </c>
      <c r="B13" s="77">
        <v>7</v>
      </c>
    </row>
    <row r="14" spans="1:2" s="81" customFormat="1" ht="21.75" customHeight="1">
      <c r="A14" s="74">
        <v>13</v>
      </c>
      <c r="B14" s="77">
        <v>10</v>
      </c>
    </row>
    <row r="15" spans="1:2" s="81" customFormat="1" ht="21.75" customHeight="1">
      <c r="A15" s="74">
        <v>14</v>
      </c>
      <c r="B15" s="77">
        <v>15</v>
      </c>
    </row>
    <row r="16" spans="1:2" s="81" customFormat="1" ht="21.75" customHeight="1">
      <c r="A16" s="74">
        <v>15</v>
      </c>
      <c r="B16" s="77">
        <v>2</v>
      </c>
    </row>
    <row r="17" spans="1:2" s="81" customFormat="1" ht="21.75" customHeight="1" thickBot="1">
      <c r="A17" s="79">
        <v>16</v>
      </c>
      <c r="B17" s="80" t="s">
        <v>32</v>
      </c>
    </row>
    <row r="18" spans="1:2" s="81" customFormat="1" ht="15" customHeight="1" thickBot="1">
      <c r="A18" s="75"/>
      <c r="B18" s="76"/>
    </row>
    <row r="19" spans="1:5" ht="21.75" customHeight="1">
      <c r="A19" s="74">
        <v>17</v>
      </c>
      <c r="B19" s="77">
        <v>30</v>
      </c>
      <c r="C19" s="81"/>
      <c r="D19" s="81"/>
      <c r="E19" s="81"/>
    </row>
    <row r="20" spans="1:5" ht="21.75" customHeight="1">
      <c r="A20" s="74">
        <v>18</v>
      </c>
      <c r="B20" s="77">
        <v>19</v>
      </c>
      <c r="C20" s="81"/>
      <c r="D20" s="81"/>
      <c r="E20" s="81"/>
    </row>
    <row r="21" spans="1:5" ht="21.75" customHeight="1">
      <c r="A21" s="74">
        <v>19</v>
      </c>
      <c r="B21" s="77">
        <v>14</v>
      </c>
      <c r="C21" s="81"/>
      <c r="D21" s="81"/>
      <c r="E21" s="81"/>
    </row>
    <row r="22" spans="1:5" ht="21.75" customHeight="1">
      <c r="A22" s="74">
        <v>20</v>
      </c>
      <c r="B22" s="77">
        <v>11</v>
      </c>
      <c r="C22" s="81"/>
      <c r="D22" s="81"/>
      <c r="E22" s="81"/>
    </row>
    <row r="23" spans="1:5" ht="21.75" customHeight="1">
      <c r="A23" s="74">
        <v>21</v>
      </c>
      <c r="B23" s="77">
        <v>22</v>
      </c>
      <c r="C23" s="81"/>
      <c r="D23" s="81"/>
      <c r="E23" s="81"/>
    </row>
    <row r="24" spans="1:5" ht="21.75" customHeight="1">
      <c r="A24" s="74">
        <v>22</v>
      </c>
      <c r="B24" s="77">
        <v>27</v>
      </c>
      <c r="C24" s="81"/>
      <c r="D24" s="81"/>
      <c r="E24" s="81"/>
    </row>
    <row r="25" spans="1:5" ht="21.75" customHeight="1">
      <c r="A25" s="74">
        <v>23</v>
      </c>
      <c r="B25" s="77">
        <v>6</v>
      </c>
      <c r="C25" s="81"/>
      <c r="D25" s="81"/>
      <c r="E25" s="81"/>
    </row>
    <row r="26" spans="1:4" ht="21.75" customHeight="1">
      <c r="A26" s="74">
        <v>24</v>
      </c>
      <c r="B26" s="77">
        <v>7</v>
      </c>
      <c r="C26" s="81"/>
      <c r="D26" s="81"/>
    </row>
    <row r="27" spans="1:4" ht="21.75" customHeight="1">
      <c r="A27" s="74">
        <v>25</v>
      </c>
      <c r="B27" s="77">
        <v>26</v>
      </c>
      <c r="C27" s="81"/>
      <c r="D27" s="81"/>
    </row>
    <row r="28" spans="1:4" ht="21.75" customHeight="1">
      <c r="A28" s="74">
        <v>26</v>
      </c>
      <c r="B28" s="77">
        <v>23</v>
      </c>
      <c r="C28" s="81"/>
      <c r="D28" s="81"/>
    </row>
    <row r="29" spans="1:4" ht="21.75" customHeight="1">
      <c r="A29" s="74">
        <v>27</v>
      </c>
      <c r="B29" s="77">
        <v>10</v>
      </c>
      <c r="C29" s="81"/>
      <c r="D29" s="81"/>
    </row>
    <row r="30" spans="1:4" ht="21.75" customHeight="1">
      <c r="A30" s="74">
        <v>28</v>
      </c>
      <c r="B30" s="77">
        <v>15</v>
      </c>
      <c r="C30" s="81"/>
      <c r="D30" s="81"/>
    </row>
    <row r="31" spans="1:4" ht="21.75" customHeight="1">
      <c r="A31" s="74">
        <v>29</v>
      </c>
      <c r="B31" s="77">
        <v>18</v>
      </c>
      <c r="C31" s="81"/>
      <c r="D31" s="81"/>
    </row>
    <row r="32" spans="1:4" ht="21.75" customHeight="1">
      <c r="A32" s="74">
        <v>30</v>
      </c>
      <c r="B32" s="77">
        <v>31</v>
      </c>
      <c r="C32" s="81"/>
      <c r="D32" s="81"/>
    </row>
    <row r="33" spans="1:4" ht="21.75" customHeight="1">
      <c r="A33" s="74">
        <v>31</v>
      </c>
      <c r="B33" s="77">
        <v>2</v>
      </c>
      <c r="C33" s="81"/>
      <c r="D33" s="81"/>
    </row>
    <row r="34" spans="1:4" ht="21.75" customHeight="1" thickBot="1">
      <c r="A34" s="79">
        <v>32</v>
      </c>
      <c r="B34" s="80" t="s">
        <v>32</v>
      </c>
      <c r="C34" s="81"/>
      <c r="D34" s="82"/>
    </row>
    <row r="35" spans="1:4" ht="59.25" customHeight="1" thickBot="1">
      <c r="A35" s="564" t="s">
        <v>33</v>
      </c>
      <c r="B35" s="565"/>
      <c r="C35" s="81"/>
      <c r="D35" s="81"/>
    </row>
    <row r="36" spans="1:4" ht="35.25" customHeight="1" thickBot="1">
      <c r="A36" s="564" t="s">
        <v>191</v>
      </c>
      <c r="B36" s="565"/>
      <c r="C36" s="81"/>
      <c r="D36" s="81"/>
    </row>
    <row r="37" spans="1:4" ht="12.75">
      <c r="A37" s="81"/>
      <c r="B37" s="81"/>
      <c r="C37" s="81"/>
      <c r="D37" s="81"/>
    </row>
    <row r="38" spans="1:4" ht="12.75">
      <c r="A38" s="81"/>
      <c r="B38" s="81"/>
      <c r="C38" s="81"/>
      <c r="D38" s="81"/>
    </row>
    <row r="39" spans="1:4" ht="12.75">
      <c r="A39" s="81"/>
      <c r="B39" s="81"/>
      <c r="C39" s="81"/>
      <c r="D39" s="81"/>
    </row>
    <row r="40" spans="1:4" ht="12.75">
      <c r="A40" s="81"/>
      <c r="B40" s="81"/>
      <c r="C40" s="81"/>
      <c r="D40" s="81"/>
    </row>
    <row r="41" spans="1:4" ht="12.75">
      <c r="A41" s="81"/>
      <c r="B41" s="81"/>
      <c r="C41" s="81"/>
      <c r="D41" s="81"/>
    </row>
    <row r="42" spans="1:4" ht="12.75">
      <c r="A42" s="81"/>
      <c r="B42" s="81"/>
      <c r="C42" s="81"/>
      <c r="D42" s="81"/>
    </row>
    <row r="43" spans="1:4" ht="12.75">
      <c r="A43" s="81"/>
      <c r="B43" s="81"/>
      <c r="C43" s="81"/>
      <c r="D43" s="81"/>
    </row>
    <row r="44" spans="1:4" ht="12.75">
      <c r="A44" s="81"/>
      <c r="B44" s="81"/>
      <c r="C44" s="81"/>
      <c r="D44" s="81"/>
    </row>
    <row r="45" spans="1:4" ht="12.75">
      <c r="A45" s="81"/>
      <c r="B45" s="81"/>
      <c r="C45" s="81"/>
      <c r="D45" s="81"/>
    </row>
    <row r="46" spans="1:4" ht="12.75">
      <c r="A46" s="81"/>
      <c r="B46" s="81"/>
      <c r="C46" s="81"/>
      <c r="D46" s="81"/>
    </row>
    <row r="47" spans="1:4" ht="12.75">
      <c r="A47" s="81"/>
      <c r="B47" s="81"/>
      <c r="C47" s="81"/>
      <c r="D47" s="81"/>
    </row>
    <row r="48" spans="1:4" ht="12.75">
      <c r="A48" s="81"/>
      <c r="B48" s="81"/>
      <c r="C48" s="81"/>
      <c r="D48" s="81"/>
    </row>
    <row r="49" spans="1:4" ht="12.75">
      <c r="A49" s="81"/>
      <c r="B49" s="81"/>
      <c r="C49" s="81"/>
      <c r="D49" s="81"/>
    </row>
    <row r="50" spans="1:4" ht="12.75">
      <c r="A50" s="81"/>
      <c r="B50" s="81"/>
      <c r="C50" s="81"/>
      <c r="D50" s="81"/>
    </row>
    <row r="51" spans="1:4" ht="12.75">
      <c r="A51" s="81"/>
      <c r="B51" s="81"/>
      <c r="C51" s="81"/>
      <c r="D51" s="81"/>
    </row>
    <row r="52" spans="1:4" ht="12.75">
      <c r="A52" s="81"/>
      <c r="B52" s="81"/>
      <c r="C52" s="81"/>
      <c r="D52" s="81"/>
    </row>
    <row r="53" spans="1:4" ht="12.75">
      <c r="A53" s="81"/>
      <c r="B53" s="81"/>
      <c r="C53" s="81"/>
      <c r="D53" s="81"/>
    </row>
    <row r="54" spans="1:4" ht="12.75">
      <c r="A54" s="81"/>
      <c r="B54" s="81"/>
      <c r="C54" s="81"/>
      <c r="D54" s="81"/>
    </row>
    <row r="55" spans="1:4" ht="12.75">
      <c r="A55" s="81"/>
      <c r="B55" s="81"/>
      <c r="C55" s="81"/>
      <c r="D55" s="81"/>
    </row>
    <row r="56" spans="1:4" ht="12.75">
      <c r="A56" s="81"/>
      <c r="B56" s="81"/>
      <c r="C56" s="81"/>
      <c r="D56" s="81"/>
    </row>
    <row r="57" spans="1:4" ht="12.75">
      <c r="A57" s="81"/>
      <c r="B57" s="81"/>
      <c r="C57" s="81"/>
      <c r="D57" s="81"/>
    </row>
    <row r="58" spans="1:4" ht="12.75">
      <c r="A58" s="81"/>
      <c r="B58" s="81"/>
      <c r="C58" s="81"/>
      <c r="D58" s="81"/>
    </row>
    <row r="59" spans="1:4" ht="12.75">
      <c r="A59" s="81"/>
      <c r="B59" s="81"/>
      <c r="C59" s="81"/>
      <c r="D59" s="81"/>
    </row>
    <row r="60" spans="1:4" ht="12.75">
      <c r="A60" s="81"/>
      <c r="B60" s="81"/>
      <c r="C60" s="81"/>
      <c r="D60" s="81"/>
    </row>
  </sheetData>
  <sheetProtection/>
  <mergeCells count="3">
    <mergeCell ref="A35:B35"/>
    <mergeCell ref="A1:B1"/>
    <mergeCell ref="A36:B36"/>
  </mergeCells>
  <printOptions horizontalCentered="1" verticalCentered="1"/>
  <pageMargins left="0" right="0" top="0" bottom="0" header="0" footer="0"/>
  <pageSetup fitToHeight="1" fitToWidth="1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6" width="9.140625" style="10" customWidth="1"/>
    <col min="17" max="17" width="11.421875" style="10" bestFit="1" customWidth="1"/>
    <col min="18" max="16384" width="9.140625" style="10" customWidth="1"/>
  </cols>
  <sheetData>
    <row r="1" spans="1:16" s="3" customFormat="1" ht="18" customHeight="1">
      <c r="A1" s="567" t="s">
        <v>2</v>
      </c>
      <c r="B1" s="568"/>
      <c r="C1" s="568"/>
      <c r="D1" s="568"/>
      <c r="E1" s="11"/>
      <c r="F1" s="15"/>
      <c r="G1" s="1" t="s">
        <v>3</v>
      </c>
      <c r="H1" s="2"/>
      <c r="I1" s="12" t="s">
        <v>2</v>
      </c>
      <c r="J1" s="13"/>
      <c r="K1" s="13"/>
      <c r="L1" s="13"/>
      <c r="M1" s="13"/>
      <c r="N1" s="14"/>
      <c r="O1" s="1" t="s">
        <v>3</v>
      </c>
      <c r="P1" s="2"/>
    </row>
    <row r="2" spans="1:16" s="3" customFormat="1" ht="24.75" customHeight="1">
      <c r="A2" s="4" t="s">
        <v>4</v>
      </c>
      <c r="B2" s="569"/>
      <c r="C2" s="570"/>
      <c r="D2" s="570"/>
      <c r="E2" s="5" t="s">
        <v>4</v>
      </c>
      <c r="F2" s="569"/>
      <c r="G2" s="570"/>
      <c r="H2" s="571"/>
      <c r="I2" s="4" t="s">
        <v>4</v>
      </c>
      <c r="J2" s="572"/>
      <c r="K2" s="572"/>
      <c r="L2" s="572"/>
      <c r="M2" s="5" t="s">
        <v>4</v>
      </c>
      <c r="N2" s="572"/>
      <c r="O2" s="572"/>
      <c r="P2" s="573"/>
    </row>
    <row r="3" spans="1:17" s="3" customFormat="1" ht="30" customHeigh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5" t="s">
        <v>11</v>
      </c>
      <c r="H3" s="8"/>
      <c r="I3" s="6" t="s">
        <v>5</v>
      </c>
      <c r="J3" s="7" t="s">
        <v>6</v>
      </c>
      <c r="K3" s="7" t="s">
        <v>7</v>
      </c>
      <c r="L3" s="7" t="s">
        <v>8</v>
      </c>
      <c r="M3" s="7" t="s">
        <v>9</v>
      </c>
      <c r="N3" s="7" t="s">
        <v>10</v>
      </c>
      <c r="O3" s="5" t="s">
        <v>11</v>
      </c>
      <c r="P3" s="8"/>
      <c r="Q3" s="16"/>
    </row>
    <row r="4" spans="1:16" s="3" customFormat="1" ht="24.75" customHeight="1" thickBot="1">
      <c r="A4" s="9" t="s">
        <v>12</v>
      </c>
      <c r="B4" s="574"/>
      <c r="C4" s="574"/>
      <c r="D4" s="574"/>
      <c r="E4" s="17" t="s">
        <v>13</v>
      </c>
      <c r="F4" s="574"/>
      <c r="G4" s="574"/>
      <c r="H4" s="575"/>
      <c r="I4" s="9" t="s">
        <v>12</v>
      </c>
      <c r="J4" s="574"/>
      <c r="K4" s="574"/>
      <c r="L4" s="574"/>
      <c r="M4" s="17" t="s">
        <v>13</v>
      </c>
      <c r="N4" s="574"/>
      <c r="O4" s="574"/>
      <c r="P4" s="575"/>
    </row>
    <row r="5" spans="1:16" ht="18" customHeight="1">
      <c r="A5" s="567" t="s">
        <v>2</v>
      </c>
      <c r="B5" s="568"/>
      <c r="C5" s="568"/>
      <c r="D5" s="568"/>
      <c r="E5" s="11"/>
      <c r="F5" s="14"/>
      <c r="G5" s="1" t="s">
        <v>3</v>
      </c>
      <c r="H5" s="2"/>
      <c r="I5" s="12" t="s">
        <v>2</v>
      </c>
      <c r="J5" s="13"/>
      <c r="K5" s="13"/>
      <c r="L5" s="13"/>
      <c r="M5" s="13"/>
      <c r="N5" s="14"/>
      <c r="O5" s="1" t="s">
        <v>3</v>
      </c>
      <c r="P5" s="2"/>
    </row>
    <row r="6" spans="1:16" ht="24.75" customHeight="1">
      <c r="A6" s="4" t="s">
        <v>4</v>
      </c>
      <c r="B6" s="569"/>
      <c r="C6" s="570"/>
      <c r="D6" s="576"/>
      <c r="E6" s="5" t="s">
        <v>4</v>
      </c>
      <c r="F6" s="569"/>
      <c r="G6" s="570"/>
      <c r="H6" s="571"/>
      <c r="I6" s="4" t="s">
        <v>4</v>
      </c>
      <c r="J6" s="572"/>
      <c r="K6" s="572"/>
      <c r="L6" s="572"/>
      <c r="M6" s="5" t="s">
        <v>4</v>
      </c>
      <c r="N6" s="572"/>
      <c r="O6" s="572"/>
      <c r="P6" s="573"/>
    </row>
    <row r="7" spans="1:16" ht="30" customHeight="1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5" t="s">
        <v>11</v>
      </c>
      <c r="H7" s="8"/>
      <c r="I7" s="6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7" t="s">
        <v>10</v>
      </c>
      <c r="O7" s="5" t="s">
        <v>11</v>
      </c>
      <c r="P7" s="8"/>
    </row>
    <row r="8" spans="1:16" ht="24.75" customHeight="1" thickBot="1">
      <c r="A8" s="9" t="s">
        <v>12</v>
      </c>
      <c r="B8" s="574"/>
      <c r="C8" s="574"/>
      <c r="D8" s="574"/>
      <c r="E8" s="17" t="s">
        <v>13</v>
      </c>
      <c r="F8" s="574"/>
      <c r="G8" s="574"/>
      <c r="H8" s="575"/>
      <c r="I8" s="9" t="s">
        <v>12</v>
      </c>
      <c r="J8" s="574"/>
      <c r="K8" s="574"/>
      <c r="L8" s="574"/>
      <c r="M8" s="17" t="s">
        <v>13</v>
      </c>
      <c r="N8" s="574"/>
      <c r="O8" s="574"/>
      <c r="P8" s="575"/>
    </row>
    <row r="9" spans="1:16" ht="18" customHeight="1">
      <c r="A9" s="567" t="s">
        <v>2</v>
      </c>
      <c r="B9" s="568"/>
      <c r="C9" s="568"/>
      <c r="D9" s="568"/>
      <c r="E9" s="11"/>
      <c r="F9" s="14"/>
      <c r="G9" s="1" t="s">
        <v>3</v>
      </c>
      <c r="H9" s="2"/>
      <c r="I9" s="12" t="s">
        <v>2</v>
      </c>
      <c r="J9" s="13"/>
      <c r="K9" s="13"/>
      <c r="L9" s="13"/>
      <c r="M9" s="13"/>
      <c r="N9" s="14"/>
      <c r="O9" s="1" t="s">
        <v>3</v>
      </c>
      <c r="P9" s="2"/>
    </row>
    <row r="10" spans="1:16" ht="24.75" customHeight="1">
      <c r="A10" s="4" t="s">
        <v>4</v>
      </c>
      <c r="B10" s="569"/>
      <c r="C10" s="570"/>
      <c r="D10" s="576"/>
      <c r="E10" s="5" t="s">
        <v>4</v>
      </c>
      <c r="F10" s="569"/>
      <c r="G10" s="570"/>
      <c r="H10" s="571"/>
      <c r="I10" s="4" t="s">
        <v>4</v>
      </c>
      <c r="J10" s="572"/>
      <c r="K10" s="572"/>
      <c r="L10" s="572"/>
      <c r="M10" s="5" t="s">
        <v>4</v>
      </c>
      <c r="N10" s="572"/>
      <c r="O10" s="572"/>
      <c r="P10" s="573"/>
    </row>
    <row r="11" spans="1:16" ht="30" customHeight="1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10</v>
      </c>
      <c r="G11" s="5" t="s">
        <v>11</v>
      </c>
      <c r="H11" s="8"/>
      <c r="I11" s="6" t="s">
        <v>5</v>
      </c>
      <c r="J11" s="7" t="s">
        <v>6</v>
      </c>
      <c r="K11" s="7" t="s">
        <v>7</v>
      </c>
      <c r="L11" s="7" t="s">
        <v>8</v>
      </c>
      <c r="M11" s="7" t="s">
        <v>9</v>
      </c>
      <c r="N11" s="7" t="s">
        <v>10</v>
      </c>
      <c r="O11" s="5" t="s">
        <v>11</v>
      </c>
      <c r="P11" s="8"/>
    </row>
    <row r="12" spans="1:16" ht="24.75" customHeight="1" thickBot="1">
      <c r="A12" s="9" t="s">
        <v>12</v>
      </c>
      <c r="B12" s="574"/>
      <c r="C12" s="574"/>
      <c r="D12" s="574"/>
      <c r="E12" s="17" t="s">
        <v>13</v>
      </c>
      <c r="F12" s="574"/>
      <c r="G12" s="574"/>
      <c r="H12" s="575"/>
      <c r="I12" s="9" t="s">
        <v>12</v>
      </c>
      <c r="J12" s="574"/>
      <c r="K12" s="574"/>
      <c r="L12" s="574"/>
      <c r="M12" s="17" t="s">
        <v>13</v>
      </c>
      <c r="N12" s="574"/>
      <c r="O12" s="574"/>
      <c r="P12" s="575"/>
    </row>
    <row r="13" spans="1:16" ht="18" customHeight="1">
      <c r="A13" s="567" t="s">
        <v>2</v>
      </c>
      <c r="B13" s="568"/>
      <c r="C13" s="568"/>
      <c r="D13" s="568"/>
      <c r="E13" s="11"/>
      <c r="F13" s="14"/>
      <c r="G13" s="1" t="s">
        <v>3</v>
      </c>
      <c r="H13" s="2"/>
      <c r="I13" s="12" t="s">
        <v>2</v>
      </c>
      <c r="J13" s="13"/>
      <c r="K13" s="13"/>
      <c r="L13" s="13"/>
      <c r="M13" s="13"/>
      <c r="N13" s="14"/>
      <c r="O13" s="1" t="s">
        <v>3</v>
      </c>
      <c r="P13" s="2"/>
    </row>
    <row r="14" spans="1:16" ht="24.75" customHeight="1">
      <c r="A14" s="4" t="s">
        <v>4</v>
      </c>
      <c r="B14" s="569"/>
      <c r="C14" s="570"/>
      <c r="D14" s="576"/>
      <c r="E14" s="5" t="s">
        <v>4</v>
      </c>
      <c r="F14" s="569"/>
      <c r="G14" s="570"/>
      <c r="H14" s="571"/>
      <c r="I14" s="4" t="s">
        <v>4</v>
      </c>
      <c r="J14" s="572"/>
      <c r="K14" s="572"/>
      <c r="L14" s="572"/>
      <c r="M14" s="5" t="s">
        <v>4</v>
      </c>
      <c r="N14" s="572"/>
      <c r="O14" s="572"/>
      <c r="P14" s="573"/>
    </row>
    <row r="15" spans="1:16" ht="30" customHeight="1">
      <c r="A15" s="6" t="s">
        <v>5</v>
      </c>
      <c r="B15" s="7" t="s">
        <v>6</v>
      </c>
      <c r="C15" s="7" t="s">
        <v>7</v>
      </c>
      <c r="D15" s="7" t="s">
        <v>8</v>
      </c>
      <c r="E15" s="7" t="s">
        <v>9</v>
      </c>
      <c r="F15" s="7" t="s">
        <v>10</v>
      </c>
      <c r="G15" s="5" t="s">
        <v>11</v>
      </c>
      <c r="H15" s="8"/>
      <c r="I15" s="6" t="s">
        <v>5</v>
      </c>
      <c r="J15" s="7" t="s">
        <v>6</v>
      </c>
      <c r="K15" s="7" t="s">
        <v>7</v>
      </c>
      <c r="L15" s="7" t="s">
        <v>8</v>
      </c>
      <c r="M15" s="7" t="s">
        <v>9</v>
      </c>
      <c r="N15" s="7" t="s">
        <v>10</v>
      </c>
      <c r="O15" s="5" t="s">
        <v>11</v>
      </c>
      <c r="P15" s="8"/>
    </row>
    <row r="16" spans="1:16" ht="24.75" customHeight="1" thickBot="1">
      <c r="A16" s="9" t="s">
        <v>12</v>
      </c>
      <c r="B16" s="574"/>
      <c r="C16" s="574"/>
      <c r="D16" s="574"/>
      <c r="E16" s="17" t="s">
        <v>13</v>
      </c>
      <c r="F16" s="574"/>
      <c r="G16" s="574"/>
      <c r="H16" s="575"/>
      <c r="I16" s="9" t="s">
        <v>12</v>
      </c>
      <c r="J16" s="574"/>
      <c r="K16" s="574"/>
      <c r="L16" s="574"/>
      <c r="M16" s="17" t="s">
        <v>13</v>
      </c>
      <c r="N16" s="574"/>
      <c r="O16" s="574"/>
      <c r="P16" s="575"/>
    </row>
    <row r="17" spans="1:16" ht="18" customHeight="1">
      <c r="A17" s="567" t="s">
        <v>2</v>
      </c>
      <c r="B17" s="568"/>
      <c r="C17" s="568"/>
      <c r="D17" s="568"/>
      <c r="E17" s="11"/>
      <c r="F17" s="14"/>
      <c r="G17" s="1" t="s">
        <v>3</v>
      </c>
      <c r="H17" s="2"/>
      <c r="I17" s="12" t="s">
        <v>2</v>
      </c>
      <c r="J17" s="13"/>
      <c r="K17" s="13"/>
      <c r="L17" s="13"/>
      <c r="M17" s="13"/>
      <c r="N17" s="14"/>
      <c r="O17" s="1" t="s">
        <v>3</v>
      </c>
      <c r="P17" s="2"/>
    </row>
    <row r="18" spans="1:16" ht="24.75" customHeight="1">
      <c r="A18" s="4" t="s">
        <v>4</v>
      </c>
      <c r="B18" s="569"/>
      <c r="C18" s="570"/>
      <c r="D18" s="576"/>
      <c r="E18" s="5" t="s">
        <v>4</v>
      </c>
      <c r="F18" s="569"/>
      <c r="G18" s="570"/>
      <c r="H18" s="571"/>
      <c r="I18" s="4" t="s">
        <v>4</v>
      </c>
      <c r="J18" s="572"/>
      <c r="K18" s="572"/>
      <c r="L18" s="572"/>
      <c r="M18" s="5" t="s">
        <v>4</v>
      </c>
      <c r="N18" s="572"/>
      <c r="O18" s="572"/>
      <c r="P18" s="573"/>
    </row>
    <row r="19" spans="1:16" ht="30" customHeight="1">
      <c r="A19" s="6" t="s">
        <v>5</v>
      </c>
      <c r="B19" s="7" t="s">
        <v>6</v>
      </c>
      <c r="C19" s="7" t="s">
        <v>7</v>
      </c>
      <c r="D19" s="7" t="s">
        <v>8</v>
      </c>
      <c r="E19" s="7" t="s">
        <v>9</v>
      </c>
      <c r="F19" s="7" t="s">
        <v>10</v>
      </c>
      <c r="G19" s="5" t="s">
        <v>11</v>
      </c>
      <c r="H19" s="8"/>
      <c r="I19" s="6" t="s">
        <v>5</v>
      </c>
      <c r="J19" s="7" t="s">
        <v>6</v>
      </c>
      <c r="K19" s="7" t="s">
        <v>7</v>
      </c>
      <c r="L19" s="7" t="s">
        <v>8</v>
      </c>
      <c r="M19" s="7" t="s">
        <v>9</v>
      </c>
      <c r="N19" s="7" t="s">
        <v>10</v>
      </c>
      <c r="O19" s="5" t="s">
        <v>11</v>
      </c>
      <c r="P19" s="8"/>
    </row>
    <row r="20" spans="1:16" ht="24.75" customHeight="1" thickBot="1">
      <c r="A20" s="9" t="s">
        <v>12</v>
      </c>
      <c r="B20" s="574"/>
      <c r="C20" s="574"/>
      <c r="D20" s="574"/>
      <c r="E20" s="17" t="s">
        <v>13</v>
      </c>
      <c r="F20" s="574"/>
      <c r="G20" s="574"/>
      <c r="H20" s="575"/>
      <c r="I20" s="9" t="s">
        <v>12</v>
      </c>
      <c r="J20" s="574"/>
      <c r="K20" s="574"/>
      <c r="L20" s="574"/>
      <c r="M20" s="17" t="s">
        <v>13</v>
      </c>
      <c r="N20" s="574"/>
      <c r="O20" s="574"/>
      <c r="P20" s="575"/>
    </row>
    <row r="21" spans="1:16" ht="18" customHeight="1">
      <c r="A21" s="567" t="s">
        <v>2</v>
      </c>
      <c r="B21" s="568"/>
      <c r="C21" s="568"/>
      <c r="D21" s="568"/>
      <c r="E21" s="11"/>
      <c r="F21" s="14"/>
      <c r="G21" s="1" t="s">
        <v>3</v>
      </c>
      <c r="H21" s="2"/>
      <c r="I21" s="12" t="s">
        <v>2</v>
      </c>
      <c r="J21" s="13"/>
      <c r="K21" s="13"/>
      <c r="L21" s="13"/>
      <c r="M21" s="13"/>
      <c r="N21" s="14"/>
      <c r="O21" s="1" t="s">
        <v>3</v>
      </c>
      <c r="P21" s="2"/>
    </row>
    <row r="22" spans="1:16" ht="24.75" customHeight="1">
      <c r="A22" s="4" t="s">
        <v>4</v>
      </c>
      <c r="B22" s="569"/>
      <c r="C22" s="570"/>
      <c r="D22" s="576"/>
      <c r="E22" s="5" t="s">
        <v>4</v>
      </c>
      <c r="F22" s="569"/>
      <c r="G22" s="570"/>
      <c r="H22" s="571"/>
      <c r="I22" s="4" t="s">
        <v>4</v>
      </c>
      <c r="J22" s="572"/>
      <c r="K22" s="572"/>
      <c r="L22" s="572"/>
      <c r="M22" s="5" t="s">
        <v>4</v>
      </c>
      <c r="N22" s="572"/>
      <c r="O22" s="572"/>
      <c r="P22" s="573"/>
    </row>
    <row r="23" spans="1:16" ht="30" customHeight="1">
      <c r="A23" s="6" t="s">
        <v>5</v>
      </c>
      <c r="B23" s="7" t="s">
        <v>6</v>
      </c>
      <c r="C23" s="7" t="s">
        <v>7</v>
      </c>
      <c r="D23" s="7" t="s">
        <v>8</v>
      </c>
      <c r="E23" s="7" t="s">
        <v>9</v>
      </c>
      <c r="F23" s="7" t="s">
        <v>10</v>
      </c>
      <c r="G23" s="5" t="s">
        <v>11</v>
      </c>
      <c r="H23" s="8"/>
      <c r="I23" s="6" t="s">
        <v>5</v>
      </c>
      <c r="J23" s="7" t="s">
        <v>6</v>
      </c>
      <c r="K23" s="7" t="s">
        <v>7</v>
      </c>
      <c r="L23" s="7" t="s">
        <v>8</v>
      </c>
      <c r="M23" s="7" t="s">
        <v>9</v>
      </c>
      <c r="N23" s="7" t="s">
        <v>10</v>
      </c>
      <c r="O23" s="5" t="s">
        <v>11</v>
      </c>
      <c r="P23" s="8"/>
    </row>
    <row r="24" spans="1:16" ht="24.75" customHeight="1" thickBot="1">
      <c r="A24" s="9" t="s">
        <v>12</v>
      </c>
      <c r="B24" s="574"/>
      <c r="C24" s="574"/>
      <c r="D24" s="574"/>
      <c r="E24" s="17" t="s">
        <v>13</v>
      </c>
      <c r="F24" s="574"/>
      <c r="G24" s="574"/>
      <c r="H24" s="575"/>
      <c r="I24" s="9" t="s">
        <v>12</v>
      </c>
      <c r="J24" s="574"/>
      <c r="K24" s="574"/>
      <c r="L24" s="574"/>
      <c r="M24" s="17" t="s">
        <v>13</v>
      </c>
      <c r="N24" s="574"/>
      <c r="O24" s="574"/>
      <c r="P24" s="575"/>
    </row>
  </sheetData>
  <sheetProtection/>
  <mergeCells count="54">
    <mergeCell ref="A21:D21"/>
    <mergeCell ref="B22:D22"/>
    <mergeCell ref="F22:H22"/>
    <mergeCell ref="J22:L22"/>
    <mergeCell ref="N22:P22"/>
    <mergeCell ref="B24:D24"/>
    <mergeCell ref="F24:H24"/>
    <mergeCell ref="J24:L24"/>
    <mergeCell ref="N24:P24"/>
    <mergeCell ref="A17:D17"/>
    <mergeCell ref="B18:D18"/>
    <mergeCell ref="F18:H18"/>
    <mergeCell ref="J18:L18"/>
    <mergeCell ref="N18:P18"/>
    <mergeCell ref="B20:D20"/>
    <mergeCell ref="F20:H20"/>
    <mergeCell ref="J20:L20"/>
    <mergeCell ref="N20:P20"/>
    <mergeCell ref="A13:D13"/>
    <mergeCell ref="B14:D14"/>
    <mergeCell ref="F14:H14"/>
    <mergeCell ref="J14:L14"/>
    <mergeCell ref="N14:P14"/>
    <mergeCell ref="B16:D16"/>
    <mergeCell ref="F16:H16"/>
    <mergeCell ref="J16:L16"/>
    <mergeCell ref="N16:P16"/>
    <mergeCell ref="A9:D9"/>
    <mergeCell ref="B10:D10"/>
    <mergeCell ref="F10:H10"/>
    <mergeCell ref="J10:L10"/>
    <mergeCell ref="N10:P10"/>
    <mergeCell ref="B12:D12"/>
    <mergeCell ref="F12:H12"/>
    <mergeCell ref="J12:L12"/>
    <mergeCell ref="N12:P12"/>
    <mergeCell ref="A5:D5"/>
    <mergeCell ref="B6:D6"/>
    <mergeCell ref="F6:H6"/>
    <mergeCell ref="J6:L6"/>
    <mergeCell ref="N6:P6"/>
    <mergeCell ref="B8:D8"/>
    <mergeCell ref="F8:H8"/>
    <mergeCell ref="J8:L8"/>
    <mergeCell ref="N8:P8"/>
    <mergeCell ref="A1:D1"/>
    <mergeCell ref="B2:D2"/>
    <mergeCell ref="F2:H2"/>
    <mergeCell ref="J2:L2"/>
    <mergeCell ref="N2:P2"/>
    <mergeCell ref="B4:D4"/>
    <mergeCell ref="F4:H4"/>
    <mergeCell ref="J4:L4"/>
    <mergeCell ref="N4:P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83" customWidth="1"/>
    <col min="2" max="4" width="30.7109375" style="83" customWidth="1"/>
    <col min="5" max="5" width="12.7109375" style="83" customWidth="1"/>
    <col min="6" max="8" width="30.7109375" style="83" customWidth="1"/>
    <col min="9" max="16384" width="9.140625" style="83" customWidth="1"/>
  </cols>
  <sheetData>
    <row r="1" spans="1:8" ht="30.75" customHeight="1">
      <c r="A1" s="441" t="s">
        <v>188</v>
      </c>
      <c r="B1" s="441"/>
      <c r="C1" s="441"/>
      <c r="D1" s="441"/>
      <c r="E1" s="441"/>
      <c r="F1" s="441"/>
      <c r="G1" s="441"/>
      <c r="H1" s="441"/>
    </row>
    <row r="2" spans="1:8" ht="41.25" customHeight="1">
      <c r="A2" s="367" t="s">
        <v>145</v>
      </c>
      <c r="B2" s="367" t="s">
        <v>146</v>
      </c>
      <c r="C2" s="367" t="s">
        <v>36</v>
      </c>
      <c r="D2" s="368" t="s">
        <v>272</v>
      </c>
      <c r="E2" s="367" t="s">
        <v>145</v>
      </c>
      <c r="F2" s="367" t="s">
        <v>146</v>
      </c>
      <c r="G2" s="367" t="s">
        <v>36</v>
      </c>
      <c r="H2" s="368" t="s">
        <v>273</v>
      </c>
    </row>
    <row r="3" spans="1:13" s="84" customFormat="1" ht="21.75" customHeight="1">
      <c r="A3" s="86">
        <v>1</v>
      </c>
      <c r="B3" s="85"/>
      <c r="C3" s="86"/>
      <c r="D3" s="86"/>
      <c r="E3" s="86">
        <v>1</v>
      </c>
      <c r="F3" s="85"/>
      <c r="G3" s="86"/>
      <c r="H3" s="86"/>
      <c r="M3" s="144"/>
    </row>
    <row r="4" spans="1:8" s="84" customFormat="1" ht="21.75" customHeight="1">
      <c r="A4" s="86">
        <v>1</v>
      </c>
      <c r="B4" s="85"/>
      <c r="C4" s="86"/>
      <c r="D4" s="86"/>
      <c r="E4" s="86">
        <v>1</v>
      </c>
      <c r="F4" s="85"/>
      <c r="G4" s="86"/>
      <c r="H4" s="86"/>
    </row>
    <row r="5" spans="1:8" s="84" customFormat="1" ht="21.75" customHeight="1">
      <c r="A5" s="86"/>
      <c r="B5" s="85"/>
      <c r="C5" s="86"/>
      <c r="D5" s="86"/>
      <c r="E5" s="86"/>
      <c r="F5" s="85"/>
      <c r="G5" s="86"/>
      <c r="H5" s="86"/>
    </row>
    <row r="6" spans="1:8" s="84" customFormat="1" ht="21.75" customHeight="1">
      <c r="A6" s="86">
        <v>2</v>
      </c>
      <c r="B6" s="85"/>
      <c r="C6" s="86"/>
      <c r="D6" s="86"/>
      <c r="E6" s="86">
        <v>2</v>
      </c>
      <c r="F6" s="85"/>
      <c r="G6" s="86"/>
      <c r="H6" s="86"/>
    </row>
    <row r="7" spans="1:8" s="84" customFormat="1" ht="21.75" customHeight="1">
      <c r="A7" s="86">
        <v>2</v>
      </c>
      <c r="B7" s="85"/>
      <c r="C7" s="86"/>
      <c r="D7" s="86"/>
      <c r="E7" s="86">
        <v>2</v>
      </c>
      <c r="F7" s="85"/>
      <c r="G7" s="86"/>
      <c r="H7" s="86"/>
    </row>
    <row r="8" spans="1:8" s="84" customFormat="1" ht="21.75" customHeight="1">
      <c r="A8" s="86"/>
      <c r="B8" s="85"/>
      <c r="C8" s="86"/>
      <c r="D8" s="86"/>
      <c r="E8" s="86"/>
      <c r="F8" s="85"/>
      <c r="G8" s="86"/>
      <c r="H8" s="86"/>
    </row>
    <row r="9" spans="1:8" s="84" customFormat="1" ht="21.75" customHeight="1">
      <c r="A9" s="86">
        <v>3</v>
      </c>
      <c r="B9" s="85"/>
      <c r="C9" s="86"/>
      <c r="D9" s="86"/>
      <c r="E9" s="86">
        <v>3</v>
      </c>
      <c r="F9" s="85"/>
      <c r="G9" s="86"/>
      <c r="H9" s="86"/>
    </row>
    <row r="10" spans="1:8" s="84" customFormat="1" ht="21.75" customHeight="1">
      <c r="A10" s="86">
        <v>3</v>
      </c>
      <c r="B10" s="85"/>
      <c r="C10" s="86"/>
      <c r="D10" s="86"/>
      <c r="E10" s="86">
        <v>3</v>
      </c>
      <c r="F10" s="85"/>
      <c r="G10" s="86"/>
      <c r="H10" s="86"/>
    </row>
    <row r="11" spans="1:8" s="84" customFormat="1" ht="21.75" customHeight="1">
      <c r="A11" s="86"/>
      <c r="B11" s="85"/>
      <c r="C11" s="86"/>
      <c r="D11" s="86"/>
      <c r="E11" s="86"/>
      <c r="F11" s="85"/>
      <c r="G11" s="86"/>
      <c r="H11" s="86"/>
    </row>
    <row r="12" spans="1:8" s="84" customFormat="1" ht="21.75" customHeight="1">
      <c r="A12" s="86">
        <v>4</v>
      </c>
      <c r="B12" s="85"/>
      <c r="C12" s="86"/>
      <c r="D12" s="86"/>
      <c r="E12" s="86">
        <v>4</v>
      </c>
      <c r="F12" s="85"/>
      <c r="G12" s="86"/>
      <c r="H12" s="86"/>
    </row>
    <row r="13" spans="1:8" s="84" customFormat="1" ht="21.75" customHeight="1">
      <c r="A13" s="86">
        <v>4</v>
      </c>
      <c r="B13" s="85"/>
      <c r="C13" s="86"/>
      <c r="D13" s="86"/>
      <c r="E13" s="86">
        <v>4</v>
      </c>
      <c r="F13" s="85"/>
      <c r="G13" s="86"/>
      <c r="H13" s="86"/>
    </row>
    <row r="14" spans="1:8" s="84" customFormat="1" ht="21.75" customHeight="1">
      <c r="A14" s="86"/>
      <c r="B14" s="85"/>
      <c r="C14" s="86"/>
      <c r="D14" s="86"/>
      <c r="E14" s="86"/>
      <c r="F14" s="85"/>
      <c r="G14" s="86"/>
      <c r="H14" s="86"/>
    </row>
    <row r="15" spans="1:8" s="84" customFormat="1" ht="21.75" customHeight="1">
      <c r="A15" s="86">
        <v>5</v>
      </c>
      <c r="B15" s="85"/>
      <c r="C15" s="86"/>
      <c r="D15" s="86"/>
      <c r="E15" s="86">
        <v>5</v>
      </c>
      <c r="F15" s="85"/>
      <c r="G15" s="86"/>
      <c r="H15" s="86"/>
    </row>
    <row r="16" spans="1:8" s="84" customFormat="1" ht="21.75" customHeight="1">
      <c r="A16" s="86">
        <v>5</v>
      </c>
      <c r="B16" s="85"/>
      <c r="C16" s="86"/>
      <c r="D16" s="86"/>
      <c r="E16" s="86">
        <v>5</v>
      </c>
      <c r="F16" s="85"/>
      <c r="G16" s="86"/>
      <c r="H16" s="86"/>
    </row>
    <row r="17" spans="1:8" s="84" customFormat="1" ht="21.75" customHeight="1">
      <c r="A17" s="86"/>
      <c r="B17" s="85"/>
      <c r="C17" s="86"/>
      <c r="D17" s="86"/>
      <c r="E17" s="86"/>
      <c r="F17" s="85"/>
      <c r="G17" s="86"/>
      <c r="H17" s="86"/>
    </row>
    <row r="18" spans="1:8" s="84" customFormat="1" ht="21.75" customHeight="1">
      <c r="A18" s="86">
        <v>6</v>
      </c>
      <c r="B18" s="85"/>
      <c r="C18" s="86"/>
      <c r="D18" s="86"/>
      <c r="E18" s="86">
        <v>6</v>
      </c>
      <c r="F18" s="85"/>
      <c r="G18" s="86"/>
      <c r="H18" s="86"/>
    </row>
    <row r="19" spans="1:8" s="84" customFormat="1" ht="21.75" customHeight="1">
      <c r="A19" s="86">
        <v>6</v>
      </c>
      <c r="B19" s="85"/>
      <c r="C19" s="86"/>
      <c r="D19" s="86"/>
      <c r="E19" s="86">
        <v>6</v>
      </c>
      <c r="F19" s="85"/>
      <c r="G19" s="86"/>
      <c r="H19" s="86"/>
    </row>
    <row r="20" spans="1:8" s="84" customFormat="1" ht="21.75" customHeight="1">
      <c r="A20" s="86"/>
      <c r="B20" s="85"/>
      <c r="C20" s="86"/>
      <c r="D20" s="86"/>
      <c r="E20" s="86"/>
      <c r="F20" s="85"/>
      <c r="G20" s="86"/>
      <c r="H20" s="86"/>
    </row>
    <row r="21" spans="1:8" s="84" customFormat="1" ht="21.75" customHeight="1">
      <c r="A21" s="86">
        <v>7</v>
      </c>
      <c r="B21" s="85"/>
      <c r="C21" s="86"/>
      <c r="D21" s="86"/>
      <c r="E21" s="86">
        <v>7</v>
      </c>
      <c r="F21" s="85"/>
      <c r="G21" s="86"/>
      <c r="H21" s="86"/>
    </row>
    <row r="22" spans="1:8" s="84" customFormat="1" ht="21.75" customHeight="1">
      <c r="A22" s="86">
        <v>7</v>
      </c>
      <c r="B22" s="85"/>
      <c r="C22" s="86"/>
      <c r="D22" s="86"/>
      <c r="E22" s="86">
        <v>7</v>
      </c>
      <c r="F22" s="85"/>
      <c r="G22" s="86"/>
      <c r="H22" s="86"/>
    </row>
    <row r="23" spans="1:8" s="84" customFormat="1" ht="21.75" customHeight="1">
      <c r="A23" s="86"/>
      <c r="B23" s="85"/>
      <c r="C23" s="86"/>
      <c r="D23" s="86"/>
      <c r="E23" s="86"/>
      <c r="F23" s="85"/>
      <c r="G23" s="86"/>
      <c r="H23" s="86"/>
    </row>
    <row r="24" spans="1:8" s="84" customFormat="1" ht="21.75" customHeight="1">
      <c r="A24" s="86">
        <v>8</v>
      </c>
      <c r="B24" s="85"/>
      <c r="C24" s="86"/>
      <c r="D24" s="86"/>
      <c r="E24" s="86">
        <v>8</v>
      </c>
      <c r="F24" s="85"/>
      <c r="G24" s="86"/>
      <c r="H24" s="86"/>
    </row>
    <row r="25" spans="1:8" s="84" customFormat="1" ht="21.75" customHeight="1">
      <c r="A25" s="86">
        <v>8</v>
      </c>
      <c r="B25" s="85"/>
      <c r="C25" s="86"/>
      <c r="D25" s="86"/>
      <c r="E25" s="86">
        <v>8</v>
      </c>
      <c r="F25" s="85"/>
      <c r="G25" s="86"/>
      <c r="H25" s="86"/>
    </row>
    <row r="26" spans="1:8" s="84" customFormat="1" ht="21.75" customHeight="1">
      <c r="A26" s="86"/>
      <c r="B26" s="85"/>
      <c r="C26" s="86"/>
      <c r="D26" s="86"/>
      <c r="E26" s="86"/>
      <c r="F26" s="85"/>
      <c r="G26" s="86"/>
      <c r="H26" s="86"/>
    </row>
    <row r="27" spans="1:8" s="84" customFormat="1" ht="21.75" customHeight="1">
      <c r="A27" s="86">
        <v>9</v>
      </c>
      <c r="B27" s="85"/>
      <c r="C27" s="86"/>
      <c r="D27" s="86"/>
      <c r="E27" s="86">
        <v>9</v>
      </c>
      <c r="F27" s="85"/>
      <c r="G27" s="86"/>
      <c r="H27" s="86"/>
    </row>
    <row r="28" spans="1:8" ht="21.75" customHeight="1">
      <c r="A28" s="86">
        <v>9</v>
      </c>
      <c r="B28" s="85"/>
      <c r="C28" s="86"/>
      <c r="D28" s="86"/>
      <c r="E28" s="86">
        <v>9</v>
      </c>
      <c r="F28" s="85"/>
      <c r="G28" s="86"/>
      <c r="H28" s="86"/>
    </row>
    <row r="29" spans="1:8" ht="21.75" customHeight="1">
      <c r="A29" s="86"/>
      <c r="B29" s="86"/>
      <c r="C29" s="86"/>
      <c r="D29" s="86"/>
      <c r="E29" s="86"/>
      <c r="F29" s="86"/>
      <c r="G29" s="86"/>
      <c r="H29" s="86"/>
    </row>
    <row r="30" spans="1:8" ht="21.75" customHeight="1">
      <c r="A30" s="86">
        <v>10</v>
      </c>
      <c r="B30" s="86"/>
      <c r="C30" s="86"/>
      <c r="D30" s="86"/>
      <c r="E30" s="86">
        <v>10</v>
      </c>
      <c r="F30" s="86"/>
      <c r="G30" s="86"/>
      <c r="H30" s="86"/>
    </row>
    <row r="31" spans="1:8" ht="21.75" customHeight="1">
      <c r="A31" s="86">
        <v>10</v>
      </c>
      <c r="B31" s="86"/>
      <c r="C31" s="86"/>
      <c r="D31" s="86"/>
      <c r="E31" s="86">
        <v>10</v>
      </c>
      <c r="F31" s="86"/>
      <c r="G31" s="86"/>
      <c r="H31" s="86"/>
    </row>
    <row r="32" spans="1:8" ht="21.75" customHeight="1">
      <c r="A32" s="86"/>
      <c r="B32" s="86"/>
      <c r="C32" s="86"/>
      <c r="D32" s="86"/>
      <c r="E32" s="86"/>
      <c r="F32" s="86"/>
      <c r="G32" s="86"/>
      <c r="H32" s="86"/>
    </row>
    <row r="33" spans="1:8" ht="21.75" customHeight="1">
      <c r="A33" s="86">
        <v>11</v>
      </c>
      <c r="B33" s="86"/>
      <c r="C33" s="86"/>
      <c r="D33" s="86"/>
      <c r="E33" s="86">
        <v>11</v>
      </c>
      <c r="F33" s="86"/>
      <c r="G33" s="86"/>
      <c r="H33" s="86"/>
    </row>
    <row r="34" spans="1:8" ht="21.75" customHeight="1">
      <c r="A34" s="86">
        <v>11</v>
      </c>
      <c r="B34" s="86"/>
      <c r="C34" s="86"/>
      <c r="D34" s="86"/>
      <c r="E34" s="86">
        <v>11</v>
      </c>
      <c r="F34" s="86"/>
      <c r="G34" s="86"/>
      <c r="H34" s="86"/>
    </row>
    <row r="35" spans="1:8" ht="21.75" customHeight="1">
      <c r="A35" s="86"/>
      <c r="B35" s="86"/>
      <c r="C35" s="86"/>
      <c r="D35" s="86"/>
      <c r="E35" s="86"/>
      <c r="F35" s="86"/>
      <c r="G35" s="86"/>
      <c r="H35" s="86"/>
    </row>
    <row r="36" spans="1:8" ht="21.75" customHeight="1">
      <c r="A36" s="86">
        <v>12</v>
      </c>
      <c r="B36" s="86"/>
      <c r="C36" s="86"/>
      <c r="D36" s="86"/>
      <c r="E36" s="86">
        <v>12</v>
      </c>
      <c r="F36" s="86"/>
      <c r="G36" s="86"/>
      <c r="H36" s="86"/>
    </row>
    <row r="37" spans="1:8" ht="21.75" customHeight="1">
      <c r="A37" s="86">
        <v>12</v>
      </c>
      <c r="B37" s="86"/>
      <c r="C37" s="86"/>
      <c r="D37" s="86"/>
      <c r="E37" s="86">
        <v>12</v>
      </c>
      <c r="F37" s="86"/>
      <c r="G37" s="86"/>
      <c r="H37" s="86"/>
    </row>
  </sheetData>
  <sheetProtection/>
  <mergeCells count="1">
    <mergeCell ref="A1:H1"/>
  </mergeCells>
  <printOptions horizontalCentered="1" verticalCentered="1"/>
  <pageMargins left="0" right="0" top="0" bottom="0" header="0" footer="0"/>
  <pageSetup fitToHeight="1" fitToWidth="1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2.7109375" style="83" customWidth="1"/>
    <col min="2" max="4" width="30.7109375" style="83" customWidth="1"/>
    <col min="5" max="5" width="12.7109375" style="83" customWidth="1"/>
    <col min="6" max="8" width="30.7109375" style="83" customWidth="1"/>
    <col min="9" max="16384" width="9.140625" style="83" customWidth="1"/>
  </cols>
  <sheetData>
    <row r="1" spans="1:8" ht="30.75" customHeight="1">
      <c r="A1" s="441" t="s">
        <v>187</v>
      </c>
      <c r="B1" s="441"/>
      <c r="C1" s="441"/>
      <c r="D1" s="441"/>
      <c r="E1" s="441"/>
      <c r="F1" s="441"/>
      <c r="G1" s="441"/>
      <c r="H1" s="441"/>
    </row>
    <row r="2" spans="1:8" ht="41.25" customHeight="1">
      <c r="A2" s="367" t="s">
        <v>145</v>
      </c>
      <c r="B2" s="367" t="s">
        <v>146</v>
      </c>
      <c r="C2" s="367" t="s">
        <v>36</v>
      </c>
      <c r="D2" s="368" t="s">
        <v>272</v>
      </c>
      <c r="E2" s="367" t="s">
        <v>145</v>
      </c>
      <c r="F2" s="367" t="s">
        <v>146</v>
      </c>
      <c r="G2" s="367" t="s">
        <v>36</v>
      </c>
      <c r="H2" s="368" t="s">
        <v>273</v>
      </c>
    </row>
    <row r="3" spans="1:13" s="84" customFormat="1" ht="21.75" customHeight="1">
      <c r="A3" s="86">
        <v>1</v>
      </c>
      <c r="B3" s="85"/>
      <c r="C3" s="86"/>
      <c r="D3" s="86"/>
      <c r="E3" s="86">
        <v>1</v>
      </c>
      <c r="F3" s="85"/>
      <c r="G3" s="86"/>
      <c r="H3" s="86"/>
      <c r="M3" s="144"/>
    </row>
    <row r="4" spans="1:8" s="84" customFormat="1" ht="21.75" customHeight="1">
      <c r="A4" s="86">
        <v>1</v>
      </c>
      <c r="B4" s="85"/>
      <c r="C4" s="86"/>
      <c r="D4" s="86"/>
      <c r="E4" s="86">
        <v>1</v>
      </c>
      <c r="F4" s="85"/>
      <c r="G4" s="86"/>
      <c r="H4" s="86"/>
    </row>
    <row r="5" spans="1:8" s="84" customFormat="1" ht="21.75" customHeight="1">
      <c r="A5" s="86"/>
      <c r="B5" s="85"/>
      <c r="C5" s="86"/>
      <c r="D5" s="86"/>
      <c r="E5" s="86"/>
      <c r="F5" s="85"/>
      <c r="G5" s="86"/>
      <c r="H5" s="86"/>
    </row>
    <row r="6" spans="1:8" s="84" customFormat="1" ht="21.75" customHeight="1">
      <c r="A6" s="86">
        <v>2</v>
      </c>
      <c r="B6" s="85"/>
      <c r="C6" s="86"/>
      <c r="D6" s="86"/>
      <c r="E6" s="86">
        <v>2</v>
      </c>
      <c r="F6" s="85"/>
      <c r="G6" s="86"/>
      <c r="H6" s="86"/>
    </row>
    <row r="7" spans="1:8" s="84" customFormat="1" ht="21.75" customHeight="1">
      <c r="A7" s="86">
        <v>2</v>
      </c>
      <c r="B7" s="85"/>
      <c r="C7" s="86"/>
      <c r="D7" s="86"/>
      <c r="E7" s="86">
        <v>2</v>
      </c>
      <c r="F7" s="85"/>
      <c r="G7" s="86"/>
      <c r="H7" s="86"/>
    </row>
    <row r="8" spans="1:8" s="84" customFormat="1" ht="21.75" customHeight="1">
      <c r="A8" s="86"/>
      <c r="B8" s="85"/>
      <c r="C8" s="86"/>
      <c r="D8" s="86"/>
      <c r="E8" s="86"/>
      <c r="F8" s="85"/>
      <c r="G8" s="86"/>
      <c r="H8" s="86"/>
    </row>
    <row r="9" spans="1:8" s="84" customFormat="1" ht="21.75" customHeight="1">
      <c r="A9" s="86">
        <v>3</v>
      </c>
      <c r="B9" s="85"/>
      <c r="C9" s="86"/>
      <c r="D9" s="86"/>
      <c r="E9" s="86">
        <v>3</v>
      </c>
      <c r="F9" s="85"/>
      <c r="G9" s="86"/>
      <c r="H9" s="86"/>
    </row>
    <row r="10" spans="1:8" s="84" customFormat="1" ht="21.75" customHeight="1">
      <c r="A10" s="86">
        <v>3</v>
      </c>
      <c r="B10" s="85"/>
      <c r="C10" s="86"/>
      <c r="D10" s="86"/>
      <c r="E10" s="86">
        <v>3</v>
      </c>
      <c r="F10" s="85"/>
      <c r="G10" s="86"/>
      <c r="H10" s="86"/>
    </row>
    <row r="11" spans="1:8" s="84" customFormat="1" ht="21.75" customHeight="1">
      <c r="A11" s="86"/>
      <c r="B11" s="85"/>
      <c r="C11" s="86"/>
      <c r="D11" s="86"/>
      <c r="E11" s="86"/>
      <c r="F11" s="85"/>
      <c r="G11" s="86"/>
      <c r="H11" s="86"/>
    </row>
    <row r="12" spans="1:8" s="84" customFormat="1" ht="21.75" customHeight="1">
      <c r="A12" s="86">
        <v>4</v>
      </c>
      <c r="B12" s="85"/>
      <c r="C12" s="86"/>
      <c r="D12" s="86"/>
      <c r="E12" s="86">
        <v>4</v>
      </c>
      <c r="F12" s="85"/>
      <c r="G12" s="86"/>
      <c r="H12" s="86"/>
    </row>
    <row r="13" spans="1:8" s="84" customFormat="1" ht="21.75" customHeight="1">
      <c r="A13" s="86">
        <v>4</v>
      </c>
      <c r="B13" s="85"/>
      <c r="C13" s="86"/>
      <c r="D13" s="86"/>
      <c r="E13" s="86">
        <v>4</v>
      </c>
      <c r="F13" s="85"/>
      <c r="G13" s="86"/>
      <c r="H13" s="86"/>
    </row>
    <row r="14" spans="1:8" s="84" customFormat="1" ht="21.75" customHeight="1">
      <c r="A14" s="86"/>
      <c r="B14" s="85"/>
      <c r="C14" s="86"/>
      <c r="D14" s="86"/>
      <c r="E14" s="86"/>
      <c r="F14" s="85"/>
      <c r="G14" s="86"/>
      <c r="H14" s="86"/>
    </row>
    <row r="15" spans="1:8" s="84" customFormat="1" ht="21.75" customHeight="1">
      <c r="A15" s="86">
        <v>5</v>
      </c>
      <c r="B15" s="85"/>
      <c r="C15" s="86"/>
      <c r="D15" s="86"/>
      <c r="E15" s="86">
        <v>5</v>
      </c>
      <c r="F15" s="85"/>
      <c r="G15" s="86"/>
      <c r="H15" s="86"/>
    </row>
    <row r="16" spans="1:8" s="84" customFormat="1" ht="21.75" customHeight="1">
      <c r="A16" s="86">
        <v>5</v>
      </c>
      <c r="B16" s="85"/>
      <c r="C16" s="86"/>
      <c r="D16" s="86"/>
      <c r="E16" s="86">
        <v>5</v>
      </c>
      <c r="F16" s="85"/>
      <c r="G16" s="86"/>
      <c r="H16" s="86"/>
    </row>
    <row r="17" spans="1:8" s="84" customFormat="1" ht="21.75" customHeight="1">
      <c r="A17" s="86"/>
      <c r="B17" s="85"/>
      <c r="C17" s="86"/>
      <c r="D17" s="86"/>
      <c r="E17" s="86"/>
      <c r="F17" s="85"/>
      <c r="G17" s="86"/>
      <c r="H17" s="86"/>
    </row>
    <row r="18" spans="1:8" s="84" customFormat="1" ht="21.75" customHeight="1">
      <c r="A18" s="86">
        <v>6</v>
      </c>
      <c r="B18" s="85"/>
      <c r="C18" s="86"/>
      <c r="D18" s="86"/>
      <c r="E18" s="86">
        <v>6</v>
      </c>
      <c r="F18" s="85"/>
      <c r="G18" s="86"/>
      <c r="H18" s="86"/>
    </row>
    <row r="19" spans="1:8" s="84" customFormat="1" ht="21.75" customHeight="1">
      <c r="A19" s="86">
        <v>6</v>
      </c>
      <c r="B19" s="85"/>
      <c r="C19" s="86"/>
      <c r="D19" s="86"/>
      <c r="E19" s="86">
        <v>6</v>
      </c>
      <c r="F19" s="85"/>
      <c r="G19" s="86"/>
      <c r="H19" s="86"/>
    </row>
    <row r="20" spans="1:8" s="84" customFormat="1" ht="21.75" customHeight="1">
      <c r="A20" s="86"/>
      <c r="B20" s="85"/>
      <c r="C20" s="86"/>
      <c r="D20" s="86"/>
      <c r="E20" s="86"/>
      <c r="F20" s="85"/>
      <c r="G20" s="86"/>
      <c r="H20" s="86"/>
    </row>
    <row r="21" spans="1:8" s="84" customFormat="1" ht="21.75" customHeight="1">
      <c r="A21" s="86">
        <v>7</v>
      </c>
      <c r="B21" s="85"/>
      <c r="C21" s="86"/>
      <c r="D21" s="86"/>
      <c r="E21" s="86">
        <v>7</v>
      </c>
      <c r="F21" s="85"/>
      <c r="G21" s="86"/>
      <c r="H21" s="86"/>
    </row>
    <row r="22" spans="1:8" s="84" customFormat="1" ht="21.75" customHeight="1">
      <c r="A22" s="86">
        <v>7</v>
      </c>
      <c r="B22" s="85"/>
      <c r="C22" s="86"/>
      <c r="D22" s="86"/>
      <c r="E22" s="86">
        <v>7</v>
      </c>
      <c r="F22" s="85"/>
      <c r="G22" s="86"/>
      <c r="H22" s="86"/>
    </row>
    <row r="23" spans="1:8" s="84" customFormat="1" ht="21.75" customHeight="1">
      <c r="A23" s="86"/>
      <c r="B23" s="85"/>
      <c r="C23" s="86"/>
      <c r="D23" s="86"/>
      <c r="E23" s="86"/>
      <c r="F23" s="85"/>
      <c r="G23" s="86"/>
      <c r="H23" s="86"/>
    </row>
    <row r="24" spans="1:8" s="84" customFormat="1" ht="21.75" customHeight="1">
      <c r="A24" s="86">
        <v>8</v>
      </c>
      <c r="B24" s="85"/>
      <c r="C24" s="86"/>
      <c r="D24" s="86"/>
      <c r="E24" s="86">
        <v>8</v>
      </c>
      <c r="F24" s="85"/>
      <c r="G24" s="86"/>
      <c r="H24" s="86"/>
    </row>
    <row r="25" spans="1:8" s="84" customFormat="1" ht="21.75" customHeight="1">
      <c r="A25" s="86">
        <v>8</v>
      </c>
      <c r="B25" s="85"/>
      <c r="C25" s="86"/>
      <c r="D25" s="86"/>
      <c r="E25" s="86">
        <v>8</v>
      </c>
      <c r="F25" s="85"/>
      <c r="G25" s="86"/>
      <c r="H25" s="86"/>
    </row>
    <row r="26" spans="1:8" s="84" customFormat="1" ht="21.75" customHeight="1">
      <c r="A26" s="86"/>
      <c r="B26" s="85"/>
      <c r="C26" s="86"/>
      <c r="D26" s="86"/>
      <c r="E26" s="86"/>
      <c r="F26" s="85"/>
      <c r="G26" s="86"/>
      <c r="H26" s="86"/>
    </row>
    <row r="27" spans="1:8" s="84" customFormat="1" ht="21.75" customHeight="1">
      <c r="A27" s="86">
        <v>9</v>
      </c>
      <c r="B27" s="85"/>
      <c r="C27" s="86"/>
      <c r="D27" s="86"/>
      <c r="E27" s="86">
        <v>9</v>
      </c>
      <c r="F27" s="85"/>
      <c r="G27" s="86"/>
      <c r="H27" s="86"/>
    </row>
    <row r="28" spans="1:8" ht="21.75" customHeight="1">
      <c r="A28" s="86">
        <v>9</v>
      </c>
      <c r="B28" s="85"/>
      <c r="C28" s="86"/>
      <c r="D28" s="86"/>
      <c r="E28" s="86">
        <v>9</v>
      </c>
      <c r="F28" s="85"/>
      <c r="G28" s="86"/>
      <c r="H28" s="86"/>
    </row>
    <row r="29" spans="1:8" ht="21.75" customHeight="1">
      <c r="A29" s="86"/>
      <c r="B29" s="86"/>
      <c r="C29" s="86"/>
      <c r="D29" s="86"/>
      <c r="E29" s="86"/>
      <c r="F29" s="86"/>
      <c r="G29" s="86"/>
      <c r="H29" s="86"/>
    </row>
    <row r="30" spans="1:8" ht="21.75" customHeight="1">
      <c r="A30" s="86">
        <v>10</v>
      </c>
      <c r="B30" s="86"/>
      <c r="C30" s="86"/>
      <c r="D30" s="86"/>
      <c r="E30" s="86">
        <v>10</v>
      </c>
      <c r="F30" s="86"/>
      <c r="G30" s="86"/>
      <c r="H30" s="86"/>
    </row>
    <row r="31" spans="1:8" ht="21.75" customHeight="1">
      <c r="A31" s="86">
        <v>10</v>
      </c>
      <c r="B31" s="86"/>
      <c r="C31" s="86"/>
      <c r="D31" s="86"/>
      <c r="E31" s="86">
        <v>10</v>
      </c>
      <c r="F31" s="86"/>
      <c r="G31" s="86"/>
      <c r="H31" s="86"/>
    </row>
    <row r="32" spans="1:8" ht="21.75" customHeight="1">
      <c r="A32" s="86"/>
      <c r="B32" s="86"/>
      <c r="C32" s="86"/>
      <c r="D32" s="86"/>
      <c r="E32" s="86"/>
      <c r="F32" s="86"/>
      <c r="G32" s="86"/>
      <c r="H32" s="86"/>
    </row>
    <row r="33" spans="1:8" ht="21.75" customHeight="1">
      <c r="A33" s="86">
        <v>11</v>
      </c>
      <c r="B33" s="86"/>
      <c r="C33" s="86"/>
      <c r="D33" s="86"/>
      <c r="E33" s="86">
        <v>11</v>
      </c>
      <c r="F33" s="86"/>
      <c r="G33" s="86"/>
      <c r="H33" s="86"/>
    </row>
    <row r="34" spans="1:8" ht="21.75" customHeight="1">
      <c r="A34" s="86">
        <v>11</v>
      </c>
      <c r="B34" s="86"/>
      <c r="C34" s="86"/>
      <c r="D34" s="86"/>
      <c r="E34" s="86">
        <v>11</v>
      </c>
      <c r="F34" s="86"/>
      <c r="G34" s="86"/>
      <c r="H34" s="86"/>
    </row>
    <row r="35" spans="1:8" ht="21.75" customHeight="1">
      <c r="A35" s="86"/>
      <c r="B35" s="86"/>
      <c r="C35" s="86"/>
      <c r="D35" s="86"/>
      <c r="E35" s="86"/>
      <c r="F35" s="86"/>
      <c r="G35" s="86"/>
      <c r="H35" s="86"/>
    </row>
    <row r="36" spans="1:8" ht="21.75" customHeight="1">
      <c r="A36" s="86">
        <v>12</v>
      </c>
      <c r="B36" s="86"/>
      <c r="C36" s="86"/>
      <c r="D36" s="86"/>
      <c r="E36" s="86">
        <v>12</v>
      </c>
      <c r="F36" s="86"/>
      <c r="G36" s="86"/>
      <c r="H36" s="86"/>
    </row>
    <row r="37" spans="1:8" ht="21.75" customHeight="1">
      <c r="A37" s="86">
        <v>12</v>
      </c>
      <c r="B37" s="86"/>
      <c r="C37" s="86"/>
      <c r="D37" s="86"/>
      <c r="E37" s="86">
        <v>12</v>
      </c>
      <c r="F37" s="86"/>
      <c r="G37" s="86"/>
      <c r="H37" s="86"/>
    </row>
  </sheetData>
  <sheetProtection/>
  <mergeCells count="1">
    <mergeCell ref="A1:H1"/>
  </mergeCells>
  <printOptions horizontalCentered="1" verticalCentered="1"/>
  <pageMargins left="0" right="0" top="0" bottom="0" header="0" footer="0"/>
  <pageSetup fitToHeight="1" fitToWidth="1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67" customWidth="1"/>
    <col min="2" max="6" width="17.7109375" style="67" customWidth="1"/>
    <col min="7" max="16384" width="9.140625" style="67" customWidth="1"/>
  </cols>
  <sheetData>
    <row r="1" spans="1:5" s="70" customFormat="1" ht="24.75" customHeight="1">
      <c r="A1" s="577" t="s">
        <v>193</v>
      </c>
      <c r="B1" s="577"/>
      <c r="C1" s="577"/>
      <c r="D1" s="577"/>
      <c r="E1" s="577"/>
    </row>
    <row r="2" spans="1:5" s="70" customFormat="1" ht="24.75" customHeight="1">
      <c r="A2" s="71"/>
      <c r="B2" s="150" t="s">
        <v>55</v>
      </c>
      <c r="C2" s="150" t="s">
        <v>56</v>
      </c>
      <c r="D2" s="150" t="s">
        <v>57</v>
      </c>
      <c r="E2" s="150" t="s">
        <v>58</v>
      </c>
    </row>
    <row r="3" spans="1:5" ht="34.5" customHeight="1">
      <c r="A3" s="70"/>
      <c r="B3" s="70"/>
      <c r="C3" s="70"/>
      <c r="D3" s="70"/>
      <c r="E3" s="70"/>
    </row>
    <row r="4" spans="1:5" s="65" customFormat="1" ht="24.75" customHeight="1">
      <c r="A4" s="68">
        <v>1</v>
      </c>
      <c r="B4" s="133"/>
      <c r="C4" s="84"/>
      <c r="D4" s="84"/>
      <c r="E4" s="84"/>
    </row>
    <row r="5" spans="1:5" s="65" customFormat="1" ht="24.75" customHeight="1">
      <c r="A5" s="68"/>
      <c r="B5" s="84"/>
      <c r="C5" s="134"/>
      <c r="D5" s="84"/>
      <c r="E5" s="84"/>
    </row>
    <row r="6" spans="1:5" s="65" customFormat="1" ht="24.75" customHeight="1">
      <c r="A6" s="68">
        <v>2</v>
      </c>
      <c r="B6" s="135"/>
      <c r="C6" s="136"/>
      <c r="D6" s="92"/>
      <c r="E6" s="84"/>
    </row>
    <row r="7" spans="1:5" s="65" customFormat="1" ht="24.75" customHeight="1">
      <c r="A7" s="68"/>
      <c r="B7" s="84"/>
      <c r="C7" s="84"/>
      <c r="D7" s="134"/>
      <c r="E7" s="84"/>
    </row>
    <row r="8" spans="1:5" s="65" customFormat="1" ht="24.75" customHeight="1">
      <c r="A8" s="68">
        <v>3</v>
      </c>
      <c r="B8" s="133"/>
      <c r="C8" s="84"/>
      <c r="D8" s="136"/>
      <c r="E8" s="92"/>
    </row>
    <row r="9" spans="1:5" s="65" customFormat="1" ht="24.75" customHeight="1">
      <c r="A9" s="68"/>
      <c r="B9" s="84"/>
      <c r="C9" s="134"/>
      <c r="D9" s="92"/>
      <c r="E9" s="92"/>
    </row>
    <row r="10" spans="1:5" s="65" customFormat="1" ht="24.75" customHeight="1">
      <c r="A10" s="68">
        <v>4</v>
      </c>
      <c r="B10" s="135"/>
      <c r="C10" s="136"/>
      <c r="D10" s="84"/>
      <c r="E10" s="92"/>
    </row>
    <row r="11" spans="1:5" s="65" customFormat="1" ht="24.75" customHeight="1">
      <c r="A11" s="68"/>
      <c r="B11" s="84"/>
      <c r="C11" s="84"/>
      <c r="D11" s="84"/>
      <c r="E11" s="134"/>
    </row>
    <row r="12" spans="1:5" s="65" customFormat="1" ht="24.75" customHeight="1">
      <c r="A12" s="68">
        <v>5</v>
      </c>
      <c r="B12" s="133"/>
      <c r="C12" s="84"/>
      <c r="D12" s="84"/>
      <c r="E12" s="136"/>
    </row>
    <row r="13" spans="1:5" s="65" customFormat="1" ht="24.75" customHeight="1">
      <c r="A13" s="68"/>
      <c r="B13" s="84"/>
      <c r="C13" s="134"/>
      <c r="D13" s="84"/>
      <c r="E13" s="92"/>
    </row>
    <row r="14" spans="1:5" s="65" customFormat="1" ht="24.75" customHeight="1">
      <c r="A14" s="68">
        <v>6</v>
      </c>
      <c r="B14" s="133"/>
      <c r="C14" s="137"/>
      <c r="D14" s="92"/>
      <c r="E14" s="92"/>
    </row>
    <row r="15" spans="1:5" s="65" customFormat="1" ht="24.75" customHeight="1">
      <c r="A15" s="68"/>
      <c r="B15" s="84"/>
      <c r="C15" s="84"/>
      <c r="D15" s="134"/>
      <c r="E15" s="92"/>
    </row>
    <row r="16" spans="1:5" s="65" customFormat="1" ht="24.75" customHeight="1">
      <c r="A16" s="68">
        <v>7</v>
      </c>
      <c r="B16" s="133"/>
      <c r="C16" s="84"/>
      <c r="D16" s="136"/>
      <c r="E16" s="84"/>
    </row>
    <row r="17" spans="1:5" s="65" customFormat="1" ht="24.75" customHeight="1">
      <c r="A17" s="68"/>
      <c r="B17" s="84"/>
      <c r="C17" s="134"/>
      <c r="D17" s="92"/>
      <c r="E17" s="84"/>
    </row>
    <row r="18" spans="1:5" s="65" customFormat="1" ht="24.75" customHeight="1">
      <c r="A18" s="68">
        <v>8</v>
      </c>
      <c r="B18" s="133"/>
      <c r="C18" s="136"/>
      <c r="D18" s="84"/>
      <c r="E18" s="84"/>
    </row>
  </sheetData>
  <sheetProtection/>
  <mergeCells count="1">
    <mergeCell ref="A1:E1"/>
  </mergeCells>
  <printOptions horizontalCentered="1"/>
  <pageMargins left="0" right="0" top="0.7874015748031497" bottom="0" header="0" footer="0"/>
  <pageSetup blackAndWhite="1" orientation="portrait" paperSize="9" scale="10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7109375" style="70" customWidth="1"/>
    <col min="2" max="5" width="23.7109375" style="70" customWidth="1"/>
    <col min="6" max="6" width="17.7109375" style="70" customWidth="1"/>
    <col min="7" max="16384" width="9.140625" style="70" customWidth="1"/>
  </cols>
  <sheetData>
    <row r="1" spans="1:6" s="81" customFormat="1" ht="24.75" customHeight="1">
      <c r="A1" s="577" t="s">
        <v>28</v>
      </c>
      <c r="B1" s="577"/>
      <c r="C1" s="577"/>
      <c r="D1" s="577"/>
      <c r="E1" s="577"/>
      <c r="F1" s="577"/>
    </row>
    <row r="2" spans="1:6" s="81" customFormat="1" ht="24.75" customHeight="1">
      <c r="A2" s="70"/>
      <c r="B2" s="150" t="s">
        <v>54</v>
      </c>
      <c r="C2" s="150" t="s">
        <v>55</v>
      </c>
      <c r="D2" s="150" t="s">
        <v>56</v>
      </c>
      <c r="E2" s="150" t="s">
        <v>57</v>
      </c>
      <c r="F2" s="150" t="s">
        <v>58</v>
      </c>
    </row>
    <row r="3" spans="1:6" s="81" customFormat="1" ht="34.5" customHeight="1">
      <c r="A3" s="70"/>
      <c r="B3" s="109"/>
      <c r="C3" s="109"/>
      <c r="D3" s="109"/>
      <c r="E3" s="109"/>
      <c r="F3" s="109"/>
    </row>
    <row r="4" spans="1:6" s="81" customFormat="1" ht="24.75" customHeight="1">
      <c r="A4" s="68">
        <v>1</v>
      </c>
      <c r="B4" s="133"/>
      <c r="C4" s="84"/>
      <c r="D4" s="84"/>
      <c r="E4" s="84"/>
      <c r="F4" s="84"/>
    </row>
    <row r="5" spans="1:6" s="81" customFormat="1" ht="24.75" customHeight="1">
      <c r="A5" s="68"/>
      <c r="B5" s="84"/>
      <c r="C5" s="134"/>
      <c r="D5" s="84"/>
      <c r="E5" s="84"/>
      <c r="F5" s="84"/>
    </row>
    <row r="6" spans="1:6" s="81" customFormat="1" ht="24.75" customHeight="1">
      <c r="A6" s="68">
        <v>2</v>
      </c>
      <c r="B6" s="135"/>
      <c r="C6" s="136"/>
      <c r="D6" s="92"/>
      <c r="E6" s="84"/>
      <c r="F6" s="84"/>
    </row>
    <row r="7" spans="1:6" s="81" customFormat="1" ht="24.75" customHeight="1">
      <c r="A7" s="68"/>
      <c r="B7" s="84"/>
      <c r="C7" s="84"/>
      <c r="D7" s="134"/>
      <c r="E7" s="84"/>
      <c r="F7" s="84"/>
    </row>
    <row r="8" spans="1:6" s="81" customFormat="1" ht="24.75" customHeight="1">
      <c r="A8" s="68">
        <v>3</v>
      </c>
      <c r="B8" s="133"/>
      <c r="C8" s="84"/>
      <c r="D8" s="136"/>
      <c r="E8" s="92"/>
      <c r="F8" s="84"/>
    </row>
    <row r="9" spans="1:6" s="81" customFormat="1" ht="24.75" customHeight="1">
      <c r="A9" s="68"/>
      <c r="B9" s="84"/>
      <c r="C9" s="134"/>
      <c r="D9" s="92"/>
      <c r="E9" s="92"/>
      <c r="F9" s="84"/>
    </row>
    <row r="10" spans="1:6" s="81" customFormat="1" ht="24.75" customHeight="1">
      <c r="A10" s="68">
        <v>4</v>
      </c>
      <c r="B10" s="135"/>
      <c r="C10" s="136"/>
      <c r="D10" s="84"/>
      <c r="E10" s="92"/>
      <c r="F10" s="84"/>
    </row>
    <row r="11" spans="1:6" s="81" customFormat="1" ht="24.75" customHeight="1">
      <c r="A11" s="68"/>
      <c r="B11" s="84"/>
      <c r="C11" s="84"/>
      <c r="D11" s="84"/>
      <c r="E11" s="134"/>
      <c r="F11" s="84"/>
    </row>
    <row r="12" spans="1:6" s="81" customFormat="1" ht="24.75" customHeight="1">
      <c r="A12" s="68">
        <v>5</v>
      </c>
      <c r="B12" s="133"/>
      <c r="C12" s="84"/>
      <c r="D12" s="84"/>
      <c r="E12" s="137"/>
      <c r="F12" s="92"/>
    </row>
    <row r="13" spans="1:6" s="81" customFormat="1" ht="24.75" customHeight="1">
      <c r="A13" s="68"/>
      <c r="B13" s="84"/>
      <c r="C13" s="134"/>
      <c r="D13" s="84"/>
      <c r="E13" s="92"/>
      <c r="F13" s="92"/>
    </row>
    <row r="14" spans="1:6" s="81" customFormat="1" ht="24.75" customHeight="1">
      <c r="A14" s="68">
        <v>6</v>
      </c>
      <c r="B14" s="133"/>
      <c r="C14" s="137"/>
      <c r="D14" s="92"/>
      <c r="E14" s="92"/>
      <c r="F14" s="92"/>
    </row>
    <row r="15" spans="1:6" s="81" customFormat="1" ht="24.75" customHeight="1">
      <c r="A15" s="68"/>
      <c r="B15" s="84"/>
      <c r="C15" s="84"/>
      <c r="D15" s="134"/>
      <c r="E15" s="92"/>
      <c r="F15" s="92"/>
    </row>
    <row r="16" spans="1:6" s="81" customFormat="1" ht="24.75" customHeight="1">
      <c r="A16" s="68">
        <v>7</v>
      </c>
      <c r="B16" s="133"/>
      <c r="C16" s="84"/>
      <c r="D16" s="136"/>
      <c r="E16" s="84"/>
      <c r="F16" s="92"/>
    </row>
    <row r="17" spans="1:6" s="81" customFormat="1" ht="24.75" customHeight="1">
      <c r="A17" s="68"/>
      <c r="B17" s="84"/>
      <c r="C17" s="134"/>
      <c r="D17" s="92"/>
      <c r="E17" s="84"/>
      <c r="F17" s="92"/>
    </row>
    <row r="18" spans="1:6" s="81" customFormat="1" ht="24.75" customHeight="1">
      <c r="A18" s="68">
        <v>8</v>
      </c>
      <c r="B18" s="133"/>
      <c r="C18" s="136"/>
      <c r="D18" s="84"/>
      <c r="E18" s="84"/>
      <c r="F18" s="92"/>
    </row>
    <row r="19" spans="1:6" s="81" customFormat="1" ht="24.75" customHeight="1">
      <c r="A19" s="68"/>
      <c r="B19" s="84"/>
      <c r="C19" s="84"/>
      <c r="D19" s="84"/>
      <c r="E19" s="138"/>
      <c r="F19" s="133"/>
    </row>
    <row r="20" spans="1:6" s="81" customFormat="1" ht="24.75" customHeight="1">
      <c r="A20" s="68">
        <v>9</v>
      </c>
      <c r="B20" s="133"/>
      <c r="C20" s="84"/>
      <c r="D20" s="84"/>
      <c r="E20" s="84"/>
      <c r="F20" s="136"/>
    </row>
    <row r="21" spans="1:6" ht="24.75" customHeight="1">
      <c r="A21" s="68"/>
      <c r="B21" s="84"/>
      <c r="C21" s="134"/>
      <c r="D21" s="84"/>
      <c r="E21" s="84"/>
      <c r="F21" s="92"/>
    </row>
    <row r="22" spans="1:6" ht="24.75" customHeight="1">
      <c r="A22" s="68">
        <v>10</v>
      </c>
      <c r="B22" s="135"/>
      <c r="C22" s="136"/>
      <c r="D22" s="92"/>
      <c r="E22" s="84"/>
      <c r="F22" s="92"/>
    </row>
    <row r="23" spans="1:6" ht="24.75" customHeight="1">
      <c r="A23" s="69"/>
      <c r="B23" s="84"/>
      <c r="C23" s="84"/>
      <c r="D23" s="134"/>
      <c r="E23" s="84"/>
      <c r="F23" s="92"/>
    </row>
    <row r="24" spans="1:6" ht="24.75" customHeight="1">
      <c r="A24" s="69">
        <v>11</v>
      </c>
      <c r="B24" s="133"/>
      <c r="C24" s="84"/>
      <c r="D24" s="136"/>
      <c r="E24" s="92"/>
      <c r="F24" s="92"/>
    </row>
    <row r="25" spans="1:6" ht="24.75" customHeight="1">
      <c r="A25" s="69"/>
      <c r="B25" s="84"/>
      <c r="C25" s="134"/>
      <c r="D25" s="92"/>
      <c r="E25" s="92"/>
      <c r="F25" s="92"/>
    </row>
    <row r="26" spans="1:6" ht="24.75" customHeight="1">
      <c r="A26" s="69">
        <v>12</v>
      </c>
      <c r="B26" s="135"/>
      <c r="C26" s="136"/>
      <c r="D26" s="84"/>
      <c r="E26" s="92"/>
      <c r="F26" s="92"/>
    </row>
    <row r="27" spans="1:6" ht="24.75" customHeight="1">
      <c r="A27" s="69"/>
      <c r="B27" s="84"/>
      <c r="C27" s="84"/>
      <c r="D27" s="84"/>
      <c r="E27" s="134"/>
      <c r="F27" s="92"/>
    </row>
    <row r="28" spans="1:6" ht="24.75" customHeight="1">
      <c r="A28" s="69">
        <v>13</v>
      </c>
      <c r="B28" s="133"/>
      <c r="C28" s="84"/>
      <c r="D28" s="84"/>
      <c r="E28" s="136"/>
      <c r="F28" s="83"/>
    </row>
    <row r="29" spans="1:6" ht="24.75" customHeight="1">
      <c r="A29" s="69"/>
      <c r="B29" s="84"/>
      <c r="C29" s="134"/>
      <c r="D29" s="84"/>
      <c r="E29" s="92"/>
      <c r="F29" s="83"/>
    </row>
    <row r="30" spans="1:6" ht="24.75" customHeight="1">
      <c r="A30" s="69">
        <v>14</v>
      </c>
      <c r="B30" s="133"/>
      <c r="C30" s="137"/>
      <c r="D30" s="92"/>
      <c r="E30" s="92"/>
      <c r="F30" s="83"/>
    </row>
    <row r="31" spans="1:6" ht="24.75" customHeight="1">
      <c r="A31" s="69"/>
      <c r="B31" s="84"/>
      <c r="C31" s="84"/>
      <c r="D31" s="134"/>
      <c r="E31" s="92"/>
      <c r="F31" s="83"/>
    </row>
    <row r="32" spans="1:6" ht="24.75" customHeight="1">
      <c r="A32" s="69">
        <v>15</v>
      </c>
      <c r="B32" s="133"/>
      <c r="C32" s="84"/>
      <c r="D32" s="136"/>
      <c r="E32" s="84"/>
      <c r="F32" s="83"/>
    </row>
    <row r="33" spans="1:6" ht="24.75" customHeight="1">
      <c r="A33" s="69"/>
      <c r="B33" s="84"/>
      <c r="C33" s="134"/>
      <c r="D33" s="92"/>
      <c r="E33" s="84"/>
      <c r="F33" s="83"/>
    </row>
    <row r="34" spans="1:6" ht="24.75" customHeight="1">
      <c r="A34" s="69">
        <v>16</v>
      </c>
      <c r="B34" s="133"/>
      <c r="C34" s="136"/>
      <c r="D34" s="84"/>
      <c r="E34" s="84"/>
      <c r="F34" s="83"/>
    </row>
  </sheetData>
  <sheetProtection/>
  <mergeCells count="1">
    <mergeCell ref="A1:F1"/>
  </mergeCells>
  <printOptions horizontalCentered="1" verticalCentered="1"/>
  <pageMargins left="0" right="0" top="0" bottom="0" header="0" footer="0"/>
  <pageSetup blackAndWhite="1" fitToHeight="1" fitToWidth="1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7109375" style="70" customWidth="1"/>
    <col min="2" max="5" width="23.7109375" style="70" customWidth="1"/>
    <col min="6" max="6" width="17.7109375" style="70" customWidth="1"/>
    <col min="7" max="16384" width="9.140625" style="70" customWidth="1"/>
  </cols>
  <sheetData>
    <row r="1" spans="1:6" s="81" customFormat="1" ht="24.75" customHeight="1">
      <c r="A1" s="577" t="s">
        <v>45</v>
      </c>
      <c r="B1" s="577"/>
      <c r="C1" s="577"/>
      <c r="D1" s="577"/>
      <c r="E1" s="577"/>
      <c r="F1" s="577"/>
    </row>
    <row r="2" spans="1:6" s="81" customFormat="1" ht="24.75" customHeight="1">
      <c r="A2" s="70"/>
      <c r="B2" s="150" t="s">
        <v>54</v>
      </c>
      <c r="C2" s="150" t="s">
        <v>55</v>
      </c>
      <c r="D2" s="150" t="s">
        <v>56</v>
      </c>
      <c r="E2" s="150" t="s">
        <v>57</v>
      </c>
      <c r="F2" s="150" t="s">
        <v>58</v>
      </c>
    </row>
    <row r="3" spans="1:6" s="81" customFormat="1" ht="34.5" customHeight="1">
      <c r="A3" s="70"/>
      <c r="B3" s="109"/>
      <c r="C3" s="109"/>
      <c r="D3" s="109"/>
      <c r="E3" s="109"/>
      <c r="F3" s="109"/>
    </row>
    <row r="4" spans="1:6" s="81" customFormat="1" ht="24.75" customHeight="1">
      <c r="A4" s="68">
        <v>1</v>
      </c>
      <c r="B4" s="133"/>
      <c r="C4" s="84"/>
      <c r="D4" s="84"/>
      <c r="E4" s="84"/>
      <c r="F4" s="84"/>
    </row>
    <row r="5" spans="1:6" s="81" customFormat="1" ht="24.75" customHeight="1">
      <c r="A5" s="68"/>
      <c r="B5" s="84"/>
      <c r="C5" s="134"/>
      <c r="D5" s="84"/>
      <c r="E5" s="84"/>
      <c r="F5" s="84"/>
    </row>
    <row r="6" spans="1:6" s="81" customFormat="1" ht="24.75" customHeight="1">
      <c r="A6" s="68">
        <v>2</v>
      </c>
      <c r="B6" s="135"/>
      <c r="C6" s="136"/>
      <c r="D6" s="92"/>
      <c r="E6" s="84"/>
      <c r="F6" s="84"/>
    </row>
    <row r="7" spans="1:6" s="81" customFormat="1" ht="24.75" customHeight="1">
      <c r="A7" s="68"/>
      <c r="B7" s="84"/>
      <c r="C7" s="84"/>
      <c r="D7" s="134"/>
      <c r="E7" s="84"/>
      <c r="F7" s="84"/>
    </row>
    <row r="8" spans="1:6" s="81" customFormat="1" ht="24.75" customHeight="1">
      <c r="A8" s="68">
        <v>3</v>
      </c>
      <c r="B8" s="133"/>
      <c r="C8" s="84"/>
      <c r="D8" s="136"/>
      <c r="E8" s="92"/>
      <c r="F8" s="84"/>
    </row>
    <row r="9" spans="1:6" s="81" customFormat="1" ht="24.75" customHeight="1">
      <c r="A9" s="68"/>
      <c r="B9" s="84"/>
      <c r="C9" s="134"/>
      <c r="D9" s="92"/>
      <c r="E9" s="92"/>
      <c r="F9" s="84"/>
    </row>
    <row r="10" spans="1:6" s="81" customFormat="1" ht="24.75" customHeight="1">
      <c r="A10" s="68">
        <v>4</v>
      </c>
      <c r="B10" s="135"/>
      <c r="C10" s="136"/>
      <c r="D10" s="84"/>
      <c r="E10" s="92"/>
      <c r="F10" s="84"/>
    </row>
    <row r="11" spans="1:6" s="81" customFormat="1" ht="24.75" customHeight="1">
      <c r="A11" s="68"/>
      <c r="B11" s="84"/>
      <c r="C11" s="84"/>
      <c r="D11" s="84"/>
      <c r="E11" s="134"/>
      <c r="F11" s="84"/>
    </row>
    <row r="12" spans="1:6" s="81" customFormat="1" ht="24.75" customHeight="1">
      <c r="A12" s="68">
        <v>5</v>
      </c>
      <c r="B12" s="133"/>
      <c r="C12" s="84"/>
      <c r="D12" s="84"/>
      <c r="E12" s="137"/>
      <c r="F12" s="92"/>
    </row>
    <row r="13" spans="1:6" s="81" customFormat="1" ht="24.75" customHeight="1">
      <c r="A13" s="68"/>
      <c r="B13" s="84"/>
      <c r="C13" s="134"/>
      <c r="D13" s="84"/>
      <c r="E13" s="92"/>
      <c r="F13" s="92"/>
    </row>
    <row r="14" spans="1:6" s="81" customFormat="1" ht="24.75" customHeight="1">
      <c r="A14" s="68">
        <v>6</v>
      </c>
      <c r="B14" s="133"/>
      <c r="C14" s="137"/>
      <c r="D14" s="92"/>
      <c r="E14" s="92"/>
      <c r="F14" s="92"/>
    </row>
    <row r="15" spans="1:6" s="81" customFormat="1" ht="24.75" customHeight="1">
      <c r="A15" s="68"/>
      <c r="B15" s="84"/>
      <c r="C15" s="84"/>
      <c r="D15" s="134"/>
      <c r="E15" s="92"/>
      <c r="F15" s="92"/>
    </row>
    <row r="16" spans="1:6" s="81" customFormat="1" ht="24.75" customHeight="1">
      <c r="A16" s="68">
        <v>7</v>
      </c>
      <c r="B16" s="133"/>
      <c r="C16" s="84"/>
      <c r="D16" s="136"/>
      <c r="E16" s="84"/>
      <c r="F16" s="92"/>
    </row>
    <row r="17" spans="1:6" s="81" customFormat="1" ht="24.75" customHeight="1">
      <c r="A17" s="68"/>
      <c r="B17" s="84"/>
      <c r="C17" s="134"/>
      <c r="D17" s="92"/>
      <c r="E17" s="84"/>
      <c r="F17" s="92"/>
    </row>
    <row r="18" spans="1:6" s="81" customFormat="1" ht="24.75" customHeight="1">
      <c r="A18" s="68">
        <v>8</v>
      </c>
      <c r="B18" s="133"/>
      <c r="C18" s="136"/>
      <c r="D18" s="84"/>
      <c r="E18" s="84"/>
      <c r="F18" s="92"/>
    </row>
    <row r="19" spans="1:6" s="81" customFormat="1" ht="24.75" customHeight="1">
      <c r="A19" s="68"/>
      <c r="B19" s="84"/>
      <c r="C19" s="84"/>
      <c r="D19" s="84"/>
      <c r="E19" s="138"/>
      <c r="F19" s="133"/>
    </row>
    <row r="20" spans="1:6" s="81" customFormat="1" ht="24.75" customHeight="1">
      <c r="A20" s="68">
        <v>9</v>
      </c>
      <c r="B20" s="133"/>
      <c r="C20" s="84"/>
      <c r="D20" s="84"/>
      <c r="E20" s="84"/>
      <c r="F20" s="136"/>
    </row>
    <row r="21" spans="1:6" ht="24.75" customHeight="1">
      <c r="A21" s="68"/>
      <c r="B21" s="84"/>
      <c r="C21" s="134"/>
      <c r="D21" s="84"/>
      <c r="E21" s="84"/>
      <c r="F21" s="92"/>
    </row>
    <row r="22" spans="1:6" ht="24.75" customHeight="1">
      <c r="A22" s="68">
        <v>10</v>
      </c>
      <c r="B22" s="135"/>
      <c r="C22" s="136"/>
      <c r="D22" s="92"/>
      <c r="E22" s="84"/>
      <c r="F22" s="92"/>
    </row>
    <row r="23" spans="1:6" ht="24.75" customHeight="1">
      <c r="A23" s="69"/>
      <c r="B23" s="84"/>
      <c r="C23" s="84"/>
      <c r="D23" s="134"/>
      <c r="E23" s="84"/>
      <c r="F23" s="92"/>
    </row>
    <row r="24" spans="1:6" ht="24.75" customHeight="1">
      <c r="A24" s="69">
        <v>11</v>
      </c>
      <c r="B24" s="133"/>
      <c r="C24" s="84"/>
      <c r="D24" s="136"/>
      <c r="E24" s="92"/>
      <c r="F24" s="92"/>
    </row>
    <row r="25" spans="1:6" ht="24.75" customHeight="1">
      <c r="A25" s="69"/>
      <c r="B25" s="84"/>
      <c r="C25" s="134"/>
      <c r="D25" s="92"/>
      <c r="E25" s="92"/>
      <c r="F25" s="92"/>
    </row>
    <row r="26" spans="1:6" ht="24.75" customHeight="1">
      <c r="A26" s="69">
        <v>12</v>
      </c>
      <c r="B26" s="135"/>
      <c r="C26" s="136"/>
      <c r="D26" s="84"/>
      <c r="E26" s="92"/>
      <c r="F26" s="92"/>
    </row>
    <row r="27" spans="1:6" ht="24.75" customHeight="1">
      <c r="A27" s="69"/>
      <c r="B27" s="84"/>
      <c r="C27" s="84"/>
      <c r="D27" s="84"/>
      <c r="E27" s="134"/>
      <c r="F27" s="92"/>
    </row>
    <row r="28" spans="1:6" ht="24.75" customHeight="1">
      <c r="A28" s="69">
        <v>13</v>
      </c>
      <c r="B28" s="133"/>
      <c r="C28" s="84"/>
      <c r="D28" s="84"/>
      <c r="E28" s="136"/>
      <c r="F28" s="83"/>
    </row>
    <row r="29" spans="1:6" ht="24.75" customHeight="1">
      <c r="A29" s="69"/>
      <c r="B29" s="84"/>
      <c r="C29" s="134"/>
      <c r="D29" s="84"/>
      <c r="E29" s="92"/>
      <c r="F29" s="83"/>
    </row>
    <row r="30" spans="1:6" ht="24.75" customHeight="1">
      <c r="A30" s="69">
        <v>14</v>
      </c>
      <c r="B30" s="133"/>
      <c r="C30" s="137"/>
      <c r="D30" s="92"/>
      <c r="E30" s="92"/>
      <c r="F30" s="83"/>
    </row>
    <row r="31" spans="1:6" ht="24.75" customHeight="1">
      <c r="A31" s="69"/>
      <c r="B31" s="84"/>
      <c r="C31" s="84"/>
      <c r="D31" s="134"/>
      <c r="E31" s="92"/>
      <c r="F31" s="83"/>
    </row>
    <row r="32" spans="1:6" ht="24.75" customHeight="1">
      <c r="A32" s="69">
        <v>15</v>
      </c>
      <c r="B32" s="133"/>
      <c r="C32" s="84"/>
      <c r="D32" s="136"/>
      <c r="E32" s="84"/>
      <c r="F32" s="83"/>
    </row>
    <row r="33" spans="1:6" ht="24.75" customHeight="1">
      <c r="A33" s="69"/>
      <c r="B33" s="84"/>
      <c r="C33" s="134"/>
      <c r="D33" s="92"/>
      <c r="E33" s="84"/>
      <c r="F33" s="83"/>
    </row>
    <row r="34" spans="1:6" ht="24.75" customHeight="1">
      <c r="A34" s="69">
        <v>16</v>
      </c>
      <c r="B34" s="133"/>
      <c r="C34" s="136"/>
      <c r="D34" s="84"/>
      <c r="E34" s="84"/>
      <c r="F34" s="83"/>
    </row>
  </sheetData>
  <sheetProtection/>
  <mergeCells count="1">
    <mergeCell ref="A1:F1"/>
  </mergeCells>
  <printOptions horizontalCentered="1" verticalCentered="1"/>
  <pageMargins left="0" right="0" top="0" bottom="0" header="0" footer="0"/>
  <pageSetup blackAndWhite="1" fitToHeight="1" fitToWidth="1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7109375" style="70" customWidth="1"/>
    <col min="2" max="5" width="23.7109375" style="70" customWidth="1"/>
    <col min="6" max="6" width="17.7109375" style="70" customWidth="1"/>
    <col min="7" max="16384" width="9.140625" style="70" customWidth="1"/>
  </cols>
  <sheetData>
    <row r="1" spans="1:6" s="81" customFormat="1" ht="24.75" customHeight="1">
      <c r="A1" s="577" t="s">
        <v>192</v>
      </c>
      <c r="B1" s="577"/>
      <c r="C1" s="577"/>
      <c r="D1" s="577"/>
      <c r="E1" s="577"/>
      <c r="F1" s="577"/>
    </row>
    <row r="2" spans="1:6" s="81" customFormat="1" ht="24.75" customHeight="1">
      <c r="A2" s="70"/>
      <c r="B2" s="150" t="s">
        <v>54</v>
      </c>
      <c r="C2" s="150" t="s">
        <v>55</v>
      </c>
      <c r="D2" s="150" t="s">
        <v>56</v>
      </c>
      <c r="E2" s="150" t="s">
        <v>57</v>
      </c>
      <c r="F2" s="150" t="s">
        <v>58</v>
      </c>
    </row>
    <row r="3" spans="1:6" s="81" customFormat="1" ht="34.5" customHeight="1">
      <c r="A3" s="70"/>
      <c r="B3" s="109"/>
      <c r="C3" s="109"/>
      <c r="D3" s="109"/>
      <c r="E3" s="109"/>
      <c r="F3" s="109"/>
    </row>
    <row r="4" spans="1:6" s="81" customFormat="1" ht="24.75" customHeight="1">
      <c r="A4" s="68">
        <v>1</v>
      </c>
      <c r="B4" s="133"/>
      <c r="C4" s="84"/>
      <c r="D4" s="84"/>
      <c r="E4" s="84"/>
      <c r="F4" s="84"/>
    </row>
    <row r="5" spans="1:6" s="81" customFormat="1" ht="24.75" customHeight="1">
      <c r="A5" s="68"/>
      <c r="B5" s="84"/>
      <c r="C5" s="134"/>
      <c r="D5" s="84"/>
      <c r="E5" s="84"/>
      <c r="F5" s="84"/>
    </row>
    <row r="6" spans="1:6" s="81" customFormat="1" ht="24.75" customHeight="1">
      <c r="A6" s="68">
        <v>2</v>
      </c>
      <c r="B6" s="135"/>
      <c r="C6" s="136"/>
      <c r="D6" s="92"/>
      <c r="E6" s="84"/>
      <c r="F6" s="84"/>
    </row>
    <row r="7" spans="1:6" s="81" customFormat="1" ht="24.75" customHeight="1">
      <c r="A7" s="68"/>
      <c r="B7" s="84"/>
      <c r="C7" s="84"/>
      <c r="D7" s="134"/>
      <c r="E7" s="84"/>
      <c r="F7" s="84"/>
    </row>
    <row r="8" spans="1:6" s="81" customFormat="1" ht="24.75" customHeight="1">
      <c r="A8" s="68">
        <v>3</v>
      </c>
      <c r="B8" s="133"/>
      <c r="C8" s="84"/>
      <c r="D8" s="136"/>
      <c r="E8" s="92"/>
      <c r="F8" s="84"/>
    </row>
    <row r="9" spans="1:6" s="81" customFormat="1" ht="24.75" customHeight="1">
      <c r="A9" s="68"/>
      <c r="B9" s="84"/>
      <c r="C9" s="134"/>
      <c r="D9" s="92"/>
      <c r="E9" s="92"/>
      <c r="F9" s="84"/>
    </row>
    <row r="10" spans="1:6" s="81" customFormat="1" ht="24.75" customHeight="1">
      <c r="A10" s="68">
        <v>4</v>
      </c>
      <c r="B10" s="135"/>
      <c r="C10" s="136"/>
      <c r="D10" s="84"/>
      <c r="E10" s="92"/>
      <c r="F10" s="84"/>
    </row>
    <row r="11" spans="1:6" s="81" customFormat="1" ht="24.75" customHeight="1">
      <c r="A11" s="68"/>
      <c r="B11" s="84"/>
      <c r="C11" s="84"/>
      <c r="D11" s="84"/>
      <c r="E11" s="134"/>
      <c r="F11" s="84"/>
    </row>
    <row r="12" spans="1:6" s="81" customFormat="1" ht="24.75" customHeight="1">
      <c r="A12" s="68">
        <v>5</v>
      </c>
      <c r="B12" s="133"/>
      <c r="C12" s="84"/>
      <c r="D12" s="84"/>
      <c r="E12" s="137"/>
      <c r="F12" s="92"/>
    </row>
    <row r="13" spans="1:6" s="81" customFormat="1" ht="24.75" customHeight="1">
      <c r="A13" s="68"/>
      <c r="B13" s="84"/>
      <c r="C13" s="134"/>
      <c r="D13" s="84"/>
      <c r="E13" s="92"/>
      <c r="F13" s="92"/>
    </row>
    <row r="14" spans="1:6" s="81" customFormat="1" ht="24.75" customHeight="1">
      <c r="A14" s="68">
        <v>6</v>
      </c>
      <c r="B14" s="133"/>
      <c r="C14" s="137"/>
      <c r="D14" s="92"/>
      <c r="E14" s="92"/>
      <c r="F14" s="92"/>
    </row>
    <row r="15" spans="1:6" s="81" customFormat="1" ht="24.75" customHeight="1">
      <c r="A15" s="68"/>
      <c r="B15" s="84"/>
      <c r="C15" s="84"/>
      <c r="D15" s="134"/>
      <c r="E15" s="92"/>
      <c r="F15" s="92"/>
    </row>
    <row r="16" spans="1:6" s="81" customFormat="1" ht="24.75" customHeight="1">
      <c r="A16" s="68">
        <v>7</v>
      </c>
      <c r="B16" s="133"/>
      <c r="C16" s="84"/>
      <c r="D16" s="136"/>
      <c r="E16" s="84"/>
      <c r="F16" s="92"/>
    </row>
    <row r="17" spans="1:6" s="81" customFormat="1" ht="24.75" customHeight="1">
      <c r="A17" s="68"/>
      <c r="B17" s="84"/>
      <c r="C17" s="134"/>
      <c r="D17" s="92"/>
      <c r="E17" s="84"/>
      <c r="F17" s="92"/>
    </row>
    <row r="18" spans="1:6" s="81" customFormat="1" ht="24.75" customHeight="1">
      <c r="A18" s="68">
        <v>8</v>
      </c>
      <c r="B18" s="133"/>
      <c r="C18" s="136"/>
      <c r="D18" s="84"/>
      <c r="E18" s="84"/>
      <c r="F18" s="92"/>
    </row>
    <row r="19" spans="1:6" s="81" customFormat="1" ht="24.75" customHeight="1">
      <c r="A19" s="68"/>
      <c r="B19" s="84"/>
      <c r="C19" s="84"/>
      <c r="D19" s="84"/>
      <c r="E19" s="138"/>
      <c r="F19" s="133"/>
    </row>
    <row r="20" spans="1:6" s="81" customFormat="1" ht="24.75" customHeight="1">
      <c r="A20" s="68">
        <v>9</v>
      </c>
      <c r="B20" s="133"/>
      <c r="C20" s="84"/>
      <c r="D20" s="84"/>
      <c r="E20" s="84"/>
      <c r="F20" s="136"/>
    </row>
    <row r="21" spans="1:6" ht="24.75" customHeight="1">
      <c r="A21" s="68"/>
      <c r="B21" s="84"/>
      <c r="C21" s="134"/>
      <c r="D21" s="84"/>
      <c r="E21" s="84"/>
      <c r="F21" s="92"/>
    </row>
    <row r="22" spans="1:6" ht="24.75" customHeight="1">
      <c r="A22" s="68">
        <v>10</v>
      </c>
      <c r="B22" s="135"/>
      <c r="C22" s="136"/>
      <c r="D22" s="92"/>
      <c r="E22" s="84"/>
      <c r="F22" s="92"/>
    </row>
    <row r="23" spans="1:6" ht="24.75" customHeight="1">
      <c r="A23" s="69"/>
      <c r="B23" s="84"/>
      <c r="C23" s="84"/>
      <c r="D23" s="134"/>
      <c r="E23" s="84"/>
      <c r="F23" s="92"/>
    </row>
    <row r="24" spans="1:6" ht="24.75" customHeight="1">
      <c r="A24" s="69">
        <v>11</v>
      </c>
      <c r="B24" s="133"/>
      <c r="C24" s="84"/>
      <c r="D24" s="136"/>
      <c r="E24" s="92"/>
      <c r="F24" s="92"/>
    </row>
    <row r="25" spans="1:6" ht="24.75" customHeight="1">
      <c r="A25" s="69"/>
      <c r="B25" s="84"/>
      <c r="C25" s="134"/>
      <c r="D25" s="92"/>
      <c r="E25" s="92"/>
      <c r="F25" s="92"/>
    </row>
    <row r="26" spans="1:6" ht="24.75" customHeight="1">
      <c r="A26" s="69">
        <v>12</v>
      </c>
      <c r="B26" s="135"/>
      <c r="C26" s="136"/>
      <c r="D26" s="84"/>
      <c r="E26" s="92"/>
      <c r="F26" s="92"/>
    </row>
    <row r="27" spans="1:6" ht="24.75" customHeight="1">
      <c r="A27" s="69"/>
      <c r="B27" s="84"/>
      <c r="C27" s="84"/>
      <c r="D27" s="84"/>
      <c r="E27" s="134"/>
      <c r="F27" s="92"/>
    </row>
    <row r="28" spans="1:6" ht="24.75" customHeight="1">
      <c r="A28" s="69">
        <v>13</v>
      </c>
      <c r="B28" s="133"/>
      <c r="C28" s="84"/>
      <c r="D28" s="84"/>
      <c r="E28" s="136"/>
      <c r="F28" s="83"/>
    </row>
    <row r="29" spans="1:6" ht="24.75" customHeight="1">
      <c r="A29" s="69"/>
      <c r="B29" s="84"/>
      <c r="C29" s="134"/>
      <c r="D29" s="84"/>
      <c r="E29" s="92"/>
      <c r="F29" s="83"/>
    </row>
    <row r="30" spans="1:6" ht="24.75" customHeight="1">
      <c r="A30" s="69">
        <v>14</v>
      </c>
      <c r="B30" s="133"/>
      <c r="C30" s="137"/>
      <c r="D30" s="92"/>
      <c r="E30" s="92"/>
      <c r="F30" s="83"/>
    </row>
    <row r="31" spans="1:6" ht="24.75" customHeight="1">
      <c r="A31" s="69"/>
      <c r="B31" s="84"/>
      <c r="C31" s="84"/>
      <c r="D31" s="134"/>
      <c r="E31" s="92"/>
      <c r="F31" s="83"/>
    </row>
    <row r="32" spans="1:6" ht="24.75" customHeight="1">
      <c r="A32" s="69">
        <v>15</v>
      </c>
      <c r="B32" s="133"/>
      <c r="C32" s="84"/>
      <c r="D32" s="136"/>
      <c r="E32" s="84"/>
      <c r="F32" s="83"/>
    </row>
    <row r="33" spans="1:6" ht="24.75" customHeight="1">
      <c r="A33" s="69"/>
      <c r="B33" s="84"/>
      <c r="C33" s="134"/>
      <c r="D33" s="92"/>
      <c r="E33" s="84"/>
      <c r="F33" s="83"/>
    </row>
    <row r="34" spans="1:6" ht="24.75" customHeight="1">
      <c r="A34" s="69">
        <v>16</v>
      </c>
      <c r="B34" s="133"/>
      <c r="C34" s="136"/>
      <c r="D34" s="84"/>
      <c r="E34" s="84"/>
      <c r="F34" s="83"/>
    </row>
  </sheetData>
  <sheetProtection/>
  <mergeCells count="1">
    <mergeCell ref="A1:F1"/>
  </mergeCells>
  <printOptions horizontalCentered="1" verticalCentered="1"/>
  <pageMargins left="0" right="0" top="0" bottom="0" header="0" footer="0"/>
  <pageSetup blackAndWhite="1"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8515625" style="67" customWidth="1"/>
    <col min="2" max="6" width="17.7109375" style="67" customWidth="1"/>
    <col min="7" max="16384" width="9.140625" style="67" customWidth="1"/>
  </cols>
  <sheetData>
    <row r="1" spans="1:5" s="70" customFormat="1" ht="24.75" customHeight="1">
      <c r="A1" s="577" t="s">
        <v>45</v>
      </c>
      <c r="B1" s="577"/>
      <c r="C1" s="577"/>
      <c r="D1" s="577"/>
      <c r="E1" s="577"/>
    </row>
    <row r="2" spans="1:5" s="70" customFormat="1" ht="24.75" customHeight="1">
      <c r="A2" s="71"/>
      <c r="B2" s="150" t="s">
        <v>55</v>
      </c>
      <c r="C2" s="150" t="s">
        <v>56</v>
      </c>
      <c r="D2" s="150" t="s">
        <v>57</v>
      </c>
      <c r="E2" s="150" t="s">
        <v>58</v>
      </c>
    </row>
    <row r="3" spans="1:5" ht="34.5" customHeight="1">
      <c r="A3" s="70"/>
      <c r="B3" s="70"/>
      <c r="C3" s="70"/>
      <c r="D3" s="70"/>
      <c r="E3" s="70"/>
    </row>
    <row r="4" spans="1:5" s="65" customFormat="1" ht="24.75" customHeight="1">
      <c r="A4" s="68">
        <v>1</v>
      </c>
      <c r="B4" s="133"/>
      <c r="C4" s="84"/>
      <c r="D4" s="84"/>
      <c r="E4" s="84"/>
    </row>
    <row r="5" spans="1:5" s="65" customFormat="1" ht="24.75" customHeight="1">
      <c r="A5" s="68"/>
      <c r="B5" s="84"/>
      <c r="C5" s="134" t="s">
        <v>276</v>
      </c>
      <c r="D5" s="84"/>
      <c r="E5" s="84"/>
    </row>
    <row r="6" spans="1:5" s="65" customFormat="1" ht="24.75" customHeight="1">
      <c r="A6" s="68">
        <v>2</v>
      </c>
      <c r="B6" s="135"/>
      <c r="C6" s="136"/>
      <c r="D6" s="92"/>
      <c r="E6" s="84"/>
    </row>
    <row r="7" spans="1:5" s="65" customFormat="1" ht="24.75" customHeight="1">
      <c r="A7" s="68"/>
      <c r="B7" s="84"/>
      <c r="C7" s="84"/>
      <c r="D7" s="134" t="s">
        <v>276</v>
      </c>
      <c r="E7" s="84"/>
    </row>
    <row r="8" spans="1:5" s="65" customFormat="1" ht="24.75" customHeight="1">
      <c r="A8" s="68">
        <v>3</v>
      </c>
      <c r="B8" s="133"/>
      <c r="C8" s="84"/>
      <c r="D8" s="136" t="s">
        <v>290</v>
      </c>
      <c r="E8" s="92"/>
    </row>
    <row r="9" spans="1:5" s="65" customFormat="1" ht="24.75" customHeight="1">
      <c r="A9" s="68"/>
      <c r="B9" s="84"/>
      <c r="C9" s="134" t="s">
        <v>277</v>
      </c>
      <c r="D9" s="92"/>
      <c r="E9" s="92"/>
    </row>
    <row r="10" spans="1:5" s="65" customFormat="1" ht="24.75" customHeight="1">
      <c r="A10" s="68">
        <v>4</v>
      </c>
      <c r="B10" s="135"/>
      <c r="C10" s="136"/>
      <c r="D10" s="84"/>
      <c r="E10" s="92"/>
    </row>
    <row r="11" spans="1:5" s="65" customFormat="1" ht="24.75" customHeight="1">
      <c r="A11" s="68"/>
      <c r="B11" s="84"/>
      <c r="C11" s="84"/>
      <c r="D11" s="84"/>
      <c r="E11" s="134" t="s">
        <v>278</v>
      </c>
    </row>
    <row r="12" spans="1:5" s="65" customFormat="1" ht="24.75" customHeight="1">
      <c r="A12" s="68">
        <v>5</v>
      </c>
      <c r="B12" s="133"/>
      <c r="C12" s="84"/>
      <c r="D12" s="84"/>
      <c r="E12" s="136" t="s">
        <v>290</v>
      </c>
    </row>
    <row r="13" spans="1:5" s="65" customFormat="1" ht="24.75" customHeight="1">
      <c r="A13" s="68"/>
      <c r="B13" s="84"/>
      <c r="C13" s="134" t="s">
        <v>278</v>
      </c>
      <c r="D13" s="84"/>
      <c r="E13" s="92"/>
    </row>
    <row r="14" spans="1:5" s="65" customFormat="1" ht="24.75" customHeight="1">
      <c r="A14" s="68">
        <v>6</v>
      </c>
      <c r="B14" s="133"/>
      <c r="C14" s="137"/>
      <c r="D14" s="92"/>
      <c r="E14" s="92"/>
    </row>
    <row r="15" spans="1:5" s="65" customFormat="1" ht="24.75" customHeight="1">
      <c r="A15" s="68"/>
      <c r="B15" s="84"/>
      <c r="C15" s="84"/>
      <c r="D15" s="134" t="s">
        <v>278</v>
      </c>
      <c r="E15" s="92"/>
    </row>
    <row r="16" spans="1:5" s="65" customFormat="1" ht="24.75" customHeight="1">
      <c r="A16" s="68">
        <v>7</v>
      </c>
      <c r="B16" s="133"/>
      <c r="C16" s="84"/>
      <c r="D16" s="136" t="s">
        <v>88</v>
      </c>
      <c r="E16" s="84"/>
    </row>
    <row r="17" spans="1:5" s="65" customFormat="1" ht="24.75" customHeight="1">
      <c r="A17" s="68"/>
      <c r="B17" s="84"/>
      <c r="C17" s="134" t="s">
        <v>279</v>
      </c>
      <c r="D17" s="92"/>
      <c r="E17" s="84"/>
    </row>
    <row r="18" spans="1:5" s="65" customFormat="1" ht="24.75" customHeight="1">
      <c r="A18" s="68">
        <v>8</v>
      </c>
      <c r="B18" s="133"/>
      <c r="C18" s="136"/>
      <c r="D18" s="84"/>
      <c r="E18" s="84"/>
    </row>
  </sheetData>
  <sheetProtection/>
  <mergeCells count="1">
    <mergeCell ref="A1:E1"/>
  </mergeCells>
  <printOptions horizontalCentered="1"/>
  <pageMargins left="0" right="0" top="0.7874015748031497" bottom="0" header="0" footer="0"/>
  <pageSetup blackAndWhite="1" orientation="portrait" paperSize="9" scale="10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7109375" style="70" customWidth="1"/>
    <col min="2" max="5" width="23.7109375" style="70" customWidth="1"/>
    <col min="6" max="6" width="17.7109375" style="70" customWidth="1"/>
    <col min="7" max="16384" width="9.140625" style="70" customWidth="1"/>
  </cols>
  <sheetData>
    <row r="1" spans="1:6" s="81" customFormat="1" ht="24.75" customHeight="1">
      <c r="A1" s="577" t="s">
        <v>193</v>
      </c>
      <c r="B1" s="577"/>
      <c r="C1" s="577"/>
      <c r="D1" s="577"/>
      <c r="E1" s="577"/>
      <c r="F1" s="577"/>
    </row>
    <row r="2" spans="1:6" s="81" customFormat="1" ht="24.75" customHeight="1">
      <c r="A2" s="70"/>
      <c r="B2" s="150" t="s">
        <v>54</v>
      </c>
      <c r="C2" s="150" t="s">
        <v>55</v>
      </c>
      <c r="D2" s="150" t="s">
        <v>56</v>
      </c>
      <c r="E2" s="150" t="s">
        <v>57</v>
      </c>
      <c r="F2" s="150" t="s">
        <v>58</v>
      </c>
    </row>
    <row r="3" spans="1:6" s="81" customFormat="1" ht="34.5" customHeight="1">
      <c r="A3" s="70"/>
      <c r="B3" s="109"/>
      <c r="C3" s="109"/>
      <c r="D3" s="109"/>
      <c r="E3" s="109"/>
      <c r="F3" s="109"/>
    </row>
    <row r="4" spans="1:6" s="81" customFormat="1" ht="24.75" customHeight="1">
      <c r="A4" s="68">
        <v>1</v>
      </c>
      <c r="B4" s="133"/>
      <c r="C4" s="84"/>
      <c r="D4" s="84"/>
      <c r="E4" s="84"/>
      <c r="F4" s="84"/>
    </row>
    <row r="5" spans="1:6" s="81" customFormat="1" ht="24.75" customHeight="1">
      <c r="A5" s="68"/>
      <c r="B5" s="84"/>
      <c r="C5" s="134"/>
      <c r="D5" s="84"/>
      <c r="E5" s="84"/>
      <c r="F5" s="84"/>
    </row>
    <row r="6" spans="1:6" s="81" customFormat="1" ht="24.75" customHeight="1">
      <c r="A6" s="68">
        <v>2</v>
      </c>
      <c r="B6" s="135"/>
      <c r="C6" s="136"/>
      <c r="D6" s="92"/>
      <c r="E6" s="84"/>
      <c r="F6" s="84"/>
    </row>
    <row r="7" spans="1:6" s="81" customFormat="1" ht="24.75" customHeight="1">
      <c r="A7" s="68"/>
      <c r="B7" s="84"/>
      <c r="C7" s="84"/>
      <c r="D7" s="134"/>
      <c r="E7" s="84"/>
      <c r="F7" s="84"/>
    </row>
    <row r="8" spans="1:6" s="81" customFormat="1" ht="24.75" customHeight="1">
      <c r="A8" s="68">
        <v>3</v>
      </c>
      <c r="B8" s="133"/>
      <c r="C8" s="84"/>
      <c r="D8" s="136"/>
      <c r="E8" s="92"/>
      <c r="F8" s="84"/>
    </row>
    <row r="9" spans="1:6" s="81" customFormat="1" ht="24.75" customHeight="1">
      <c r="A9" s="68"/>
      <c r="B9" s="84"/>
      <c r="C9" s="134"/>
      <c r="D9" s="92"/>
      <c r="E9" s="92"/>
      <c r="F9" s="84"/>
    </row>
    <row r="10" spans="1:6" s="81" customFormat="1" ht="24.75" customHeight="1">
      <c r="A10" s="68">
        <v>4</v>
      </c>
      <c r="B10" s="135"/>
      <c r="C10" s="136"/>
      <c r="D10" s="84"/>
      <c r="E10" s="92"/>
      <c r="F10" s="84"/>
    </row>
    <row r="11" spans="1:6" s="81" customFormat="1" ht="24.75" customHeight="1">
      <c r="A11" s="68"/>
      <c r="B11" s="84"/>
      <c r="C11" s="84"/>
      <c r="D11" s="84"/>
      <c r="E11" s="134"/>
      <c r="F11" s="84"/>
    </row>
    <row r="12" spans="1:6" s="81" customFormat="1" ht="24.75" customHeight="1">
      <c r="A12" s="68">
        <v>5</v>
      </c>
      <c r="B12" s="133"/>
      <c r="C12" s="84"/>
      <c r="D12" s="84"/>
      <c r="E12" s="137"/>
      <c r="F12" s="92"/>
    </row>
    <row r="13" spans="1:6" s="81" customFormat="1" ht="24.75" customHeight="1">
      <c r="A13" s="68"/>
      <c r="B13" s="84"/>
      <c r="C13" s="134"/>
      <c r="D13" s="84"/>
      <c r="E13" s="92"/>
      <c r="F13" s="92"/>
    </row>
    <row r="14" spans="1:6" s="81" customFormat="1" ht="24.75" customHeight="1">
      <c r="A14" s="68">
        <v>6</v>
      </c>
      <c r="B14" s="133"/>
      <c r="C14" s="137"/>
      <c r="D14" s="92"/>
      <c r="E14" s="92"/>
      <c r="F14" s="92"/>
    </row>
    <row r="15" spans="1:6" s="81" customFormat="1" ht="24.75" customHeight="1">
      <c r="A15" s="68"/>
      <c r="B15" s="84"/>
      <c r="C15" s="84"/>
      <c r="D15" s="134"/>
      <c r="E15" s="92"/>
      <c r="F15" s="92"/>
    </row>
    <row r="16" spans="1:6" s="81" customFormat="1" ht="24.75" customHeight="1">
      <c r="A16" s="68">
        <v>7</v>
      </c>
      <c r="B16" s="133"/>
      <c r="C16" s="84"/>
      <c r="D16" s="136"/>
      <c r="E16" s="84"/>
      <c r="F16" s="92"/>
    </row>
    <row r="17" spans="1:6" s="81" customFormat="1" ht="24.75" customHeight="1">
      <c r="A17" s="68"/>
      <c r="B17" s="84"/>
      <c r="C17" s="134"/>
      <c r="D17" s="92"/>
      <c r="E17" s="84"/>
      <c r="F17" s="92"/>
    </row>
    <row r="18" spans="1:6" s="81" customFormat="1" ht="24.75" customHeight="1">
      <c r="A18" s="68">
        <v>8</v>
      </c>
      <c r="B18" s="133"/>
      <c r="C18" s="136"/>
      <c r="D18" s="84"/>
      <c r="E18" s="84"/>
      <c r="F18" s="92"/>
    </row>
    <row r="19" spans="1:6" s="81" customFormat="1" ht="24.75" customHeight="1">
      <c r="A19" s="68"/>
      <c r="B19" s="84"/>
      <c r="C19" s="84"/>
      <c r="D19" s="84"/>
      <c r="E19" s="138"/>
      <c r="F19" s="133"/>
    </row>
    <row r="20" spans="1:6" s="81" customFormat="1" ht="24.75" customHeight="1">
      <c r="A20" s="68">
        <v>9</v>
      </c>
      <c r="B20" s="133"/>
      <c r="C20" s="84"/>
      <c r="D20" s="84"/>
      <c r="E20" s="84"/>
      <c r="F20" s="136"/>
    </row>
    <row r="21" spans="1:6" ht="24.75" customHeight="1">
      <c r="A21" s="68"/>
      <c r="B21" s="84"/>
      <c r="C21" s="134"/>
      <c r="D21" s="84"/>
      <c r="E21" s="84"/>
      <c r="F21" s="92"/>
    </row>
    <row r="22" spans="1:6" ht="24.75" customHeight="1">
      <c r="A22" s="68">
        <v>10</v>
      </c>
      <c r="B22" s="135"/>
      <c r="C22" s="136"/>
      <c r="D22" s="92"/>
      <c r="E22" s="84"/>
      <c r="F22" s="92"/>
    </row>
    <row r="23" spans="1:6" ht="24.75" customHeight="1">
      <c r="A23" s="69"/>
      <c r="B23" s="84"/>
      <c r="C23" s="84"/>
      <c r="D23" s="134"/>
      <c r="E23" s="84"/>
      <c r="F23" s="92"/>
    </row>
    <row r="24" spans="1:6" ht="24.75" customHeight="1">
      <c r="A24" s="69">
        <v>11</v>
      </c>
      <c r="B24" s="133"/>
      <c r="C24" s="84"/>
      <c r="D24" s="136"/>
      <c r="E24" s="92"/>
      <c r="F24" s="92"/>
    </row>
    <row r="25" spans="1:6" ht="24.75" customHeight="1">
      <c r="A25" s="69"/>
      <c r="B25" s="84"/>
      <c r="C25" s="134"/>
      <c r="D25" s="92"/>
      <c r="E25" s="92"/>
      <c r="F25" s="92"/>
    </row>
    <row r="26" spans="1:6" ht="24.75" customHeight="1">
      <c r="A26" s="69">
        <v>12</v>
      </c>
      <c r="B26" s="135"/>
      <c r="C26" s="136"/>
      <c r="D26" s="84"/>
      <c r="E26" s="92"/>
      <c r="F26" s="92"/>
    </row>
    <row r="27" spans="1:6" ht="24.75" customHeight="1">
      <c r="A27" s="69"/>
      <c r="B27" s="84"/>
      <c r="C27" s="84"/>
      <c r="D27" s="84"/>
      <c r="E27" s="134"/>
      <c r="F27" s="92"/>
    </row>
    <row r="28" spans="1:6" ht="24.75" customHeight="1">
      <c r="A28" s="69">
        <v>13</v>
      </c>
      <c r="B28" s="133"/>
      <c r="C28" s="84"/>
      <c r="D28" s="84"/>
      <c r="E28" s="136"/>
      <c r="F28" s="83"/>
    </row>
    <row r="29" spans="1:6" ht="24.75" customHeight="1">
      <c r="A29" s="69"/>
      <c r="B29" s="84"/>
      <c r="C29" s="134"/>
      <c r="D29" s="84"/>
      <c r="E29" s="92"/>
      <c r="F29" s="83"/>
    </row>
    <row r="30" spans="1:6" ht="24.75" customHeight="1">
      <c r="A30" s="69">
        <v>14</v>
      </c>
      <c r="B30" s="133"/>
      <c r="C30" s="137"/>
      <c r="D30" s="92"/>
      <c r="E30" s="92"/>
      <c r="F30" s="83"/>
    </row>
    <row r="31" spans="1:6" ht="24.75" customHeight="1">
      <c r="A31" s="69"/>
      <c r="B31" s="84"/>
      <c r="C31" s="84"/>
      <c r="D31" s="134"/>
      <c r="E31" s="92"/>
      <c r="F31" s="83"/>
    </row>
    <row r="32" spans="1:6" ht="24.75" customHeight="1">
      <c r="A32" s="69">
        <v>15</v>
      </c>
      <c r="B32" s="133"/>
      <c r="C32" s="84"/>
      <c r="D32" s="136"/>
      <c r="E32" s="84"/>
      <c r="F32" s="83"/>
    </row>
    <row r="33" spans="1:6" ht="24.75" customHeight="1">
      <c r="A33" s="69"/>
      <c r="B33" s="84"/>
      <c r="C33" s="134"/>
      <c r="D33" s="92"/>
      <c r="E33" s="84"/>
      <c r="F33" s="83"/>
    </row>
    <row r="34" spans="1:6" ht="24.75" customHeight="1">
      <c r="A34" s="69">
        <v>16</v>
      </c>
      <c r="B34" s="133"/>
      <c r="C34" s="136"/>
      <c r="D34" s="84"/>
      <c r="E34" s="84"/>
      <c r="F34" s="83"/>
    </row>
  </sheetData>
  <sheetProtection/>
  <mergeCells count="1">
    <mergeCell ref="A1:F1"/>
  </mergeCells>
  <printOptions horizontalCentered="1" verticalCentered="1"/>
  <pageMargins left="0" right="0" top="0" bottom="0" header="0" footer="0"/>
  <pageSetup blackAndWhite="1" fitToHeight="1" fitToWidth="1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8515625" style="67" customWidth="1"/>
    <col min="2" max="7" width="25.7109375" style="67" customWidth="1"/>
    <col min="8" max="16384" width="9.140625" style="67" customWidth="1"/>
  </cols>
  <sheetData>
    <row r="1" spans="1:6" s="65" customFormat="1" ht="24.75" customHeight="1">
      <c r="A1" s="67"/>
      <c r="B1" s="577" t="s">
        <v>28</v>
      </c>
      <c r="C1" s="577"/>
      <c r="D1" s="577"/>
      <c r="E1" s="577"/>
      <c r="F1" s="577"/>
    </row>
    <row r="2" spans="1:6" s="65" customFormat="1" ht="22.5" customHeight="1">
      <c r="A2" s="68">
        <v>1</v>
      </c>
      <c r="B2" s="133"/>
      <c r="C2" s="84"/>
      <c r="D2" s="84"/>
      <c r="E2" s="84"/>
      <c r="F2" s="84"/>
    </row>
    <row r="3" spans="1:6" s="65" customFormat="1" ht="22.5" customHeight="1">
      <c r="A3" s="68"/>
      <c r="B3" s="84"/>
      <c r="C3" s="134"/>
      <c r="D3" s="84"/>
      <c r="E3" s="84"/>
      <c r="F3" s="84"/>
    </row>
    <row r="4" spans="1:6" s="65" customFormat="1" ht="22.5" customHeight="1">
      <c r="A4" s="68">
        <v>2</v>
      </c>
      <c r="B4" s="135"/>
      <c r="C4" s="136"/>
      <c r="D4" s="92"/>
      <c r="E4" s="84"/>
      <c r="F4" s="84"/>
    </row>
    <row r="5" spans="1:6" s="65" customFormat="1" ht="22.5" customHeight="1">
      <c r="A5" s="68"/>
      <c r="B5" s="84"/>
      <c r="C5" s="84"/>
      <c r="D5" s="134"/>
      <c r="E5" s="84"/>
      <c r="F5" s="84"/>
    </row>
    <row r="6" spans="1:6" s="65" customFormat="1" ht="22.5" customHeight="1">
      <c r="A6" s="68">
        <v>3</v>
      </c>
      <c r="B6" s="133"/>
      <c r="C6" s="84"/>
      <c r="D6" s="136"/>
      <c r="E6" s="92"/>
      <c r="F6" s="84"/>
    </row>
    <row r="7" spans="1:6" s="65" customFormat="1" ht="22.5" customHeight="1">
      <c r="A7" s="68"/>
      <c r="B7" s="84"/>
      <c r="C7" s="134"/>
      <c r="D7" s="92"/>
      <c r="E7" s="92"/>
      <c r="F7" s="84"/>
    </row>
    <row r="8" spans="1:6" s="65" customFormat="1" ht="22.5" customHeight="1">
      <c r="A8" s="68">
        <v>4</v>
      </c>
      <c r="B8" s="135"/>
      <c r="C8" s="136"/>
      <c r="D8" s="84"/>
      <c r="E8" s="92"/>
      <c r="F8" s="84"/>
    </row>
    <row r="9" spans="1:6" s="65" customFormat="1" ht="22.5" customHeight="1">
      <c r="A9" s="68"/>
      <c r="B9" s="84"/>
      <c r="C9" s="84"/>
      <c r="D9" s="84"/>
      <c r="E9" s="134"/>
      <c r="F9" s="84"/>
    </row>
    <row r="10" spans="1:6" s="65" customFormat="1" ht="22.5" customHeight="1">
      <c r="A10" s="68">
        <v>5</v>
      </c>
      <c r="B10" s="133"/>
      <c r="C10" s="84"/>
      <c r="D10" s="84"/>
      <c r="E10" s="136"/>
      <c r="F10" s="92"/>
    </row>
    <row r="11" spans="1:6" s="65" customFormat="1" ht="22.5" customHeight="1">
      <c r="A11" s="68"/>
      <c r="B11" s="84"/>
      <c r="C11" s="134"/>
      <c r="D11" s="84"/>
      <c r="E11" s="92"/>
      <c r="F11" s="92"/>
    </row>
    <row r="12" spans="1:6" s="65" customFormat="1" ht="22.5" customHeight="1">
      <c r="A12" s="68">
        <v>6</v>
      </c>
      <c r="B12" s="133"/>
      <c r="C12" s="137"/>
      <c r="D12" s="92"/>
      <c r="E12" s="92"/>
      <c r="F12" s="92"/>
    </row>
    <row r="13" spans="1:6" s="65" customFormat="1" ht="22.5" customHeight="1">
      <c r="A13" s="68"/>
      <c r="B13" s="84"/>
      <c r="C13" s="84"/>
      <c r="D13" s="134"/>
      <c r="E13" s="92"/>
      <c r="F13" s="92"/>
    </row>
    <row r="14" spans="1:6" s="65" customFormat="1" ht="22.5" customHeight="1">
      <c r="A14" s="68">
        <v>7</v>
      </c>
      <c r="B14" s="133"/>
      <c r="C14" s="84"/>
      <c r="D14" s="136"/>
      <c r="E14" s="84"/>
      <c r="F14" s="92"/>
    </row>
    <row r="15" spans="1:6" s="65" customFormat="1" ht="22.5" customHeight="1">
      <c r="A15" s="68"/>
      <c r="B15" s="84"/>
      <c r="C15" s="134"/>
      <c r="D15" s="92"/>
      <c r="E15" s="84"/>
      <c r="F15" s="92"/>
    </row>
    <row r="16" spans="1:6" s="65" customFormat="1" ht="22.5" customHeight="1">
      <c r="A16" s="68">
        <v>8</v>
      </c>
      <c r="B16" s="133"/>
      <c r="C16" s="136"/>
      <c r="D16" s="84"/>
      <c r="E16" s="84"/>
      <c r="F16" s="92"/>
    </row>
    <row r="17" spans="1:6" s="65" customFormat="1" ht="22.5" customHeight="1">
      <c r="A17" s="68"/>
      <c r="B17" s="84"/>
      <c r="C17" s="84"/>
      <c r="D17" s="84"/>
      <c r="E17" s="84"/>
      <c r="F17" s="134"/>
    </row>
    <row r="18" spans="1:6" s="65" customFormat="1" ht="22.5" customHeight="1">
      <c r="A18" s="68">
        <v>9</v>
      </c>
      <c r="B18" s="133"/>
      <c r="C18" s="84"/>
      <c r="D18" s="84"/>
      <c r="E18" s="84"/>
      <c r="F18" s="141"/>
    </row>
    <row r="19" spans="1:6" ht="22.5" customHeight="1">
      <c r="A19" s="68"/>
      <c r="B19" s="84"/>
      <c r="C19" s="134"/>
      <c r="D19" s="84"/>
      <c r="E19" s="84"/>
      <c r="F19" s="139"/>
    </row>
    <row r="20" spans="1:6" ht="22.5" customHeight="1">
      <c r="A20" s="68">
        <v>10</v>
      </c>
      <c r="B20" s="135"/>
      <c r="C20" s="136"/>
      <c r="D20" s="92"/>
      <c r="E20" s="84"/>
      <c r="F20" s="139"/>
    </row>
    <row r="21" spans="1:6" ht="22.5" customHeight="1">
      <c r="A21" s="69"/>
      <c r="B21" s="84"/>
      <c r="C21" s="84"/>
      <c r="D21" s="134"/>
      <c r="E21" s="84"/>
      <c r="F21" s="139"/>
    </row>
    <row r="22" spans="1:6" ht="22.5" customHeight="1">
      <c r="A22" s="69">
        <v>11</v>
      </c>
      <c r="B22" s="133"/>
      <c r="C22" s="84"/>
      <c r="D22" s="136"/>
      <c r="E22" s="92"/>
      <c r="F22" s="139"/>
    </row>
    <row r="23" spans="1:6" ht="22.5" customHeight="1">
      <c r="A23" s="69"/>
      <c r="B23" s="84"/>
      <c r="C23" s="134"/>
      <c r="D23" s="92"/>
      <c r="E23" s="92"/>
      <c r="F23" s="139"/>
    </row>
    <row r="24" spans="1:6" ht="22.5" customHeight="1">
      <c r="A24" s="69">
        <v>12</v>
      </c>
      <c r="B24" s="135"/>
      <c r="C24" s="136"/>
      <c r="D24" s="84"/>
      <c r="E24" s="92"/>
      <c r="F24" s="139"/>
    </row>
    <row r="25" spans="1:6" ht="22.5" customHeight="1">
      <c r="A25" s="69"/>
      <c r="B25" s="84"/>
      <c r="C25" s="84"/>
      <c r="D25" s="84"/>
      <c r="E25" s="134"/>
      <c r="F25" s="139"/>
    </row>
    <row r="26" spans="1:6" ht="22.5" customHeight="1">
      <c r="A26" s="69">
        <v>13</v>
      </c>
      <c r="B26" s="133"/>
      <c r="C26" s="84"/>
      <c r="D26" s="84"/>
      <c r="E26" s="136"/>
      <c r="F26" s="138"/>
    </row>
    <row r="27" spans="1:6" ht="22.5" customHeight="1">
      <c r="A27" s="69"/>
      <c r="B27" s="84"/>
      <c r="C27" s="134"/>
      <c r="D27" s="84"/>
      <c r="E27" s="92"/>
      <c r="F27" s="138"/>
    </row>
    <row r="28" spans="1:6" ht="22.5" customHeight="1">
      <c r="A28" s="69">
        <v>14</v>
      </c>
      <c r="B28" s="133"/>
      <c r="C28" s="137"/>
      <c r="D28" s="92"/>
      <c r="E28" s="92"/>
      <c r="F28" s="138"/>
    </row>
    <row r="29" spans="1:6" ht="22.5" customHeight="1">
      <c r="A29" s="69"/>
      <c r="B29" s="84"/>
      <c r="C29" s="84"/>
      <c r="D29" s="134"/>
      <c r="E29" s="92"/>
      <c r="F29" s="138"/>
    </row>
    <row r="30" spans="1:6" ht="22.5" customHeight="1">
      <c r="A30" s="69">
        <v>15</v>
      </c>
      <c r="B30" s="133"/>
      <c r="C30" s="84"/>
      <c r="D30" s="136"/>
      <c r="E30" s="84"/>
      <c r="F30" s="138"/>
    </row>
    <row r="31" spans="1:6" ht="22.5" customHeight="1">
      <c r="A31" s="69"/>
      <c r="B31" s="84"/>
      <c r="C31" s="134"/>
      <c r="D31" s="92"/>
      <c r="E31" s="84"/>
      <c r="F31" s="138"/>
    </row>
    <row r="32" spans="1:6" ht="22.5" customHeight="1">
      <c r="A32" s="69">
        <v>16</v>
      </c>
      <c r="B32" s="133"/>
      <c r="C32" s="136"/>
      <c r="D32" s="84"/>
      <c r="E32" s="84"/>
      <c r="F32" s="138"/>
    </row>
    <row r="33" spans="2:7" ht="22.5" customHeight="1">
      <c r="B33" s="83"/>
      <c r="C33" s="83"/>
      <c r="D33" s="83"/>
      <c r="E33" s="83"/>
      <c r="F33" s="84"/>
      <c r="G33" s="134"/>
    </row>
    <row r="34" spans="1:8" ht="22.5" customHeight="1">
      <c r="A34" s="68">
        <v>17</v>
      </c>
      <c r="B34" s="133"/>
      <c r="C34" s="83"/>
      <c r="D34" s="83"/>
      <c r="E34" s="83"/>
      <c r="G34" s="136"/>
      <c r="H34" s="65"/>
    </row>
    <row r="35" spans="1:8" ht="22.5" customHeight="1">
      <c r="A35" s="68"/>
      <c r="B35" s="84"/>
      <c r="C35" s="134"/>
      <c r="D35" s="84"/>
      <c r="E35" s="84"/>
      <c r="G35" s="66"/>
      <c r="H35" s="65"/>
    </row>
    <row r="36" spans="1:6" ht="22.5" customHeight="1">
      <c r="A36" s="68">
        <v>18</v>
      </c>
      <c r="B36" s="135"/>
      <c r="C36" s="136"/>
      <c r="D36" s="92"/>
      <c r="E36" s="84"/>
      <c r="F36" s="138"/>
    </row>
    <row r="37" spans="1:6" ht="22.5" customHeight="1">
      <c r="A37" s="68"/>
      <c r="B37" s="84"/>
      <c r="C37" s="84"/>
      <c r="D37" s="134"/>
      <c r="E37" s="84"/>
      <c r="F37" s="138"/>
    </row>
    <row r="38" spans="1:6" ht="22.5" customHeight="1">
      <c r="A38" s="68">
        <v>19</v>
      </c>
      <c r="B38" s="133"/>
      <c r="C38" s="84"/>
      <c r="D38" s="136"/>
      <c r="E38" s="92"/>
      <c r="F38" s="138"/>
    </row>
    <row r="39" spans="1:6" ht="22.5" customHeight="1">
      <c r="A39" s="68"/>
      <c r="B39" s="84"/>
      <c r="C39" s="134"/>
      <c r="D39" s="92"/>
      <c r="E39" s="92"/>
      <c r="F39" s="138"/>
    </row>
    <row r="40" spans="1:6" ht="22.5" customHeight="1">
      <c r="A40" s="68">
        <v>20</v>
      </c>
      <c r="B40" s="135"/>
      <c r="C40" s="136"/>
      <c r="D40" s="84"/>
      <c r="E40" s="92"/>
      <c r="F40" s="138"/>
    </row>
    <row r="41" spans="1:6" ht="22.5" customHeight="1">
      <c r="A41" s="68"/>
      <c r="B41" s="84"/>
      <c r="C41" s="84"/>
      <c r="D41" s="84"/>
      <c r="E41" s="134"/>
      <c r="F41" s="138"/>
    </row>
    <row r="42" spans="1:6" ht="22.5" customHeight="1">
      <c r="A42" s="68">
        <v>21</v>
      </c>
      <c r="B42" s="133"/>
      <c r="C42" s="84"/>
      <c r="D42" s="84"/>
      <c r="E42" s="141"/>
      <c r="F42" s="138"/>
    </row>
    <row r="43" spans="1:6" ht="22.5" customHeight="1">
      <c r="A43" s="68"/>
      <c r="B43" s="84"/>
      <c r="C43" s="134"/>
      <c r="D43" s="84"/>
      <c r="E43" s="139"/>
      <c r="F43" s="138"/>
    </row>
    <row r="44" spans="1:6" ht="22.5" customHeight="1">
      <c r="A44" s="68">
        <v>22</v>
      </c>
      <c r="B44" s="133"/>
      <c r="C44" s="137"/>
      <c r="D44" s="92"/>
      <c r="E44" s="139"/>
      <c r="F44" s="138"/>
    </row>
    <row r="45" spans="1:6" ht="22.5" customHeight="1">
      <c r="A45" s="68"/>
      <c r="B45" s="84"/>
      <c r="C45" s="84"/>
      <c r="D45" s="134"/>
      <c r="E45" s="139"/>
      <c r="F45" s="138"/>
    </row>
    <row r="46" spans="1:6" ht="22.5" customHeight="1">
      <c r="A46" s="68">
        <v>23</v>
      </c>
      <c r="B46" s="133"/>
      <c r="C46" s="84"/>
      <c r="D46" s="136"/>
      <c r="E46" s="138"/>
      <c r="F46" s="138"/>
    </row>
    <row r="47" spans="1:6" ht="22.5" customHeight="1">
      <c r="A47" s="68"/>
      <c r="B47" s="84"/>
      <c r="C47" s="134"/>
      <c r="D47" s="92"/>
      <c r="E47" s="138"/>
      <c r="F47" s="138"/>
    </row>
    <row r="48" spans="1:6" ht="22.5" customHeight="1">
      <c r="A48" s="68">
        <v>24</v>
      </c>
      <c r="B48" s="133"/>
      <c r="C48" s="136"/>
      <c r="D48" s="84"/>
      <c r="E48" s="138"/>
      <c r="F48" s="138"/>
    </row>
    <row r="49" spans="1:6" ht="22.5" customHeight="1">
      <c r="A49" s="68"/>
      <c r="B49" s="83"/>
      <c r="C49" s="83"/>
      <c r="D49" s="83"/>
      <c r="E49" s="138"/>
      <c r="F49" s="140"/>
    </row>
    <row r="50" spans="1:6" ht="22.5" customHeight="1">
      <c r="A50" s="68">
        <v>25</v>
      </c>
      <c r="B50" s="133"/>
      <c r="C50" s="83"/>
      <c r="D50" s="83"/>
      <c r="E50" s="138"/>
      <c r="F50" s="142"/>
    </row>
    <row r="51" spans="1:6" ht="22.5" customHeight="1">
      <c r="A51" s="68"/>
      <c r="B51" s="84"/>
      <c r="C51" s="134"/>
      <c r="D51" s="84"/>
      <c r="E51" s="138"/>
      <c r="F51" s="83"/>
    </row>
    <row r="52" spans="1:6" ht="22.5" customHeight="1">
      <c r="A52" s="68">
        <v>26</v>
      </c>
      <c r="B52" s="135"/>
      <c r="C52" s="136"/>
      <c r="D52" s="92"/>
      <c r="E52" s="138"/>
      <c r="F52" s="83"/>
    </row>
    <row r="53" spans="1:6" ht="22.5" customHeight="1">
      <c r="A53" s="69"/>
      <c r="B53" s="84"/>
      <c r="C53" s="84"/>
      <c r="D53" s="134"/>
      <c r="E53" s="138"/>
      <c r="F53" s="83"/>
    </row>
    <row r="54" spans="1:6" ht="22.5" customHeight="1">
      <c r="A54" s="69">
        <v>27</v>
      </c>
      <c r="B54" s="133"/>
      <c r="C54" s="84"/>
      <c r="D54" s="136"/>
      <c r="E54" s="139"/>
      <c r="F54" s="83"/>
    </row>
    <row r="55" spans="1:6" ht="22.5" customHeight="1">
      <c r="A55" s="69"/>
      <c r="B55" s="84"/>
      <c r="C55" s="134"/>
      <c r="D55" s="92"/>
      <c r="E55" s="139"/>
      <c r="F55" s="83"/>
    </row>
    <row r="56" spans="1:6" ht="22.5" customHeight="1">
      <c r="A56" s="69">
        <v>28</v>
      </c>
      <c r="B56" s="135"/>
      <c r="C56" s="136"/>
      <c r="D56" s="84"/>
      <c r="E56" s="139"/>
      <c r="F56" s="83"/>
    </row>
    <row r="57" spans="1:6" ht="22.5" customHeight="1">
      <c r="A57" s="69"/>
      <c r="B57" s="84"/>
      <c r="C57" s="84"/>
      <c r="D57" s="84"/>
      <c r="E57" s="140"/>
      <c r="F57" s="83"/>
    </row>
    <row r="58" spans="1:6" ht="22.5" customHeight="1">
      <c r="A58" s="69">
        <v>29</v>
      </c>
      <c r="B58" s="133"/>
      <c r="C58" s="84"/>
      <c r="D58" s="84"/>
      <c r="E58" s="136"/>
      <c r="F58" s="83"/>
    </row>
    <row r="59" spans="1:6" ht="22.5" customHeight="1">
      <c r="A59" s="69"/>
      <c r="B59" s="84"/>
      <c r="C59" s="134"/>
      <c r="D59" s="84"/>
      <c r="E59" s="92"/>
      <c r="F59" s="83"/>
    </row>
    <row r="60" spans="1:6" ht="22.5" customHeight="1">
      <c r="A60" s="69">
        <v>30</v>
      </c>
      <c r="B60" s="133"/>
      <c r="C60" s="137"/>
      <c r="D60" s="92"/>
      <c r="E60" s="92"/>
      <c r="F60" s="83"/>
    </row>
    <row r="61" spans="1:6" ht="22.5" customHeight="1">
      <c r="A61" s="69"/>
      <c r="B61" s="84"/>
      <c r="C61" s="84"/>
      <c r="D61" s="134"/>
      <c r="E61" s="92"/>
      <c r="F61" s="83"/>
    </row>
    <row r="62" spans="1:6" ht="22.5" customHeight="1">
      <c r="A62" s="69">
        <v>31</v>
      </c>
      <c r="B62" s="133"/>
      <c r="C62" s="84"/>
      <c r="D62" s="136"/>
      <c r="E62" s="84"/>
      <c r="F62" s="83"/>
    </row>
    <row r="63" spans="1:6" ht="22.5" customHeight="1">
      <c r="A63" s="69"/>
      <c r="B63" s="84"/>
      <c r="C63" s="134"/>
      <c r="D63" s="92"/>
      <c r="E63" s="84"/>
      <c r="F63" s="83"/>
    </row>
    <row r="64" spans="1:6" ht="22.5" customHeight="1">
      <c r="A64" s="69">
        <v>32</v>
      </c>
      <c r="B64" s="133"/>
      <c r="C64" s="136"/>
      <c r="D64" s="84"/>
      <c r="E64" s="84"/>
      <c r="F64" s="83"/>
    </row>
  </sheetData>
  <sheetProtection/>
  <mergeCells count="1">
    <mergeCell ref="B1:F1"/>
  </mergeCells>
  <printOptions verticalCentered="1"/>
  <pageMargins left="0.7874015748031497" right="0" top="0" bottom="0" header="0" footer="0"/>
  <pageSetup blackAndWhite="1" fitToHeight="1" fitToWidth="1" orientation="portrait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67" customWidth="1"/>
    <col min="2" max="7" width="25.7109375" style="67" customWidth="1"/>
    <col min="8" max="16384" width="9.140625" style="67" customWidth="1"/>
  </cols>
  <sheetData>
    <row r="1" spans="1:6" s="65" customFormat="1" ht="24.75" customHeight="1">
      <c r="A1" s="67"/>
      <c r="B1" s="577" t="s">
        <v>45</v>
      </c>
      <c r="C1" s="577"/>
      <c r="D1" s="577"/>
      <c r="E1" s="577"/>
      <c r="F1" s="577"/>
    </row>
    <row r="2" spans="1:6" s="65" customFormat="1" ht="22.5" customHeight="1">
      <c r="A2" s="68">
        <v>1</v>
      </c>
      <c r="B2" s="133"/>
      <c r="C2" s="84"/>
      <c r="D2" s="84"/>
      <c r="E2" s="84"/>
      <c r="F2" s="84"/>
    </row>
    <row r="3" spans="1:6" s="65" customFormat="1" ht="22.5" customHeight="1">
      <c r="A3" s="68"/>
      <c r="B3" s="84"/>
      <c r="C3" s="134"/>
      <c r="D3" s="84"/>
      <c r="E3" s="84"/>
      <c r="F3" s="84"/>
    </row>
    <row r="4" spans="1:6" s="65" customFormat="1" ht="22.5" customHeight="1">
      <c r="A4" s="68">
        <v>2</v>
      </c>
      <c r="B4" s="135"/>
      <c r="C4" s="136"/>
      <c r="D4" s="92"/>
      <c r="E4" s="84"/>
      <c r="F4" s="84"/>
    </row>
    <row r="5" spans="1:6" s="65" customFormat="1" ht="22.5" customHeight="1">
      <c r="A5" s="68"/>
      <c r="B5" s="84"/>
      <c r="C5" s="84"/>
      <c r="D5" s="134"/>
      <c r="E5" s="84"/>
      <c r="F5" s="84"/>
    </row>
    <row r="6" spans="1:6" s="65" customFormat="1" ht="22.5" customHeight="1">
      <c r="A6" s="68">
        <v>3</v>
      </c>
      <c r="B6" s="133"/>
      <c r="C6" s="84"/>
      <c r="D6" s="136"/>
      <c r="E6" s="92"/>
      <c r="F6" s="84"/>
    </row>
    <row r="7" spans="1:6" s="65" customFormat="1" ht="22.5" customHeight="1">
      <c r="A7" s="68"/>
      <c r="B7" s="84"/>
      <c r="C7" s="134"/>
      <c r="D7" s="92"/>
      <c r="E7" s="92"/>
      <c r="F7" s="84"/>
    </row>
    <row r="8" spans="1:6" s="65" customFormat="1" ht="22.5" customHeight="1">
      <c r="A8" s="68">
        <v>4</v>
      </c>
      <c r="B8" s="135"/>
      <c r="C8" s="136"/>
      <c r="D8" s="84"/>
      <c r="E8" s="92"/>
      <c r="F8" s="84"/>
    </row>
    <row r="9" spans="1:6" s="65" customFormat="1" ht="22.5" customHeight="1">
      <c r="A9" s="68"/>
      <c r="B9" s="84"/>
      <c r="C9" s="84"/>
      <c r="D9" s="84"/>
      <c r="E9" s="134"/>
      <c r="F9" s="84"/>
    </row>
    <row r="10" spans="1:6" s="65" customFormat="1" ht="22.5" customHeight="1">
      <c r="A10" s="68">
        <v>5</v>
      </c>
      <c r="B10" s="133"/>
      <c r="C10" s="84"/>
      <c r="D10" s="84"/>
      <c r="E10" s="136"/>
      <c r="F10" s="92"/>
    </row>
    <row r="11" spans="1:6" s="65" customFormat="1" ht="22.5" customHeight="1">
      <c r="A11" s="68"/>
      <c r="B11" s="84"/>
      <c r="C11" s="134"/>
      <c r="D11" s="84"/>
      <c r="E11" s="92"/>
      <c r="F11" s="92"/>
    </row>
    <row r="12" spans="1:6" s="65" customFormat="1" ht="22.5" customHeight="1">
      <c r="A12" s="68">
        <v>6</v>
      </c>
      <c r="B12" s="133"/>
      <c r="C12" s="137"/>
      <c r="D12" s="92"/>
      <c r="E12" s="92"/>
      <c r="F12" s="92"/>
    </row>
    <row r="13" spans="1:6" s="65" customFormat="1" ht="22.5" customHeight="1">
      <c r="A13" s="68"/>
      <c r="B13" s="84"/>
      <c r="C13" s="84"/>
      <c r="D13" s="134"/>
      <c r="E13" s="92"/>
      <c r="F13" s="92"/>
    </row>
    <row r="14" spans="1:6" s="65" customFormat="1" ht="22.5" customHeight="1">
      <c r="A14" s="68">
        <v>7</v>
      </c>
      <c r="B14" s="133"/>
      <c r="C14" s="84"/>
      <c r="D14" s="136"/>
      <c r="E14" s="84"/>
      <c r="F14" s="92"/>
    </row>
    <row r="15" spans="1:6" s="65" customFormat="1" ht="22.5" customHeight="1">
      <c r="A15" s="68"/>
      <c r="B15" s="84"/>
      <c r="C15" s="134"/>
      <c r="D15" s="92"/>
      <c r="E15" s="84"/>
      <c r="F15" s="92"/>
    </row>
    <row r="16" spans="1:6" s="65" customFormat="1" ht="22.5" customHeight="1">
      <c r="A16" s="68">
        <v>8</v>
      </c>
      <c r="B16" s="133"/>
      <c r="C16" s="136"/>
      <c r="D16" s="84"/>
      <c r="E16" s="84"/>
      <c r="F16" s="92"/>
    </row>
    <row r="17" spans="1:6" s="65" customFormat="1" ht="22.5" customHeight="1">
      <c r="A17" s="68"/>
      <c r="B17" s="84"/>
      <c r="C17" s="84"/>
      <c r="D17" s="84"/>
      <c r="E17" s="84"/>
      <c r="F17" s="134"/>
    </row>
    <row r="18" spans="1:6" s="65" customFormat="1" ht="22.5" customHeight="1">
      <c r="A18" s="68">
        <v>9</v>
      </c>
      <c r="B18" s="133"/>
      <c r="C18" s="84"/>
      <c r="D18" s="84"/>
      <c r="E18" s="84"/>
      <c r="F18" s="141"/>
    </row>
    <row r="19" spans="1:6" ht="22.5" customHeight="1">
      <c r="A19" s="68"/>
      <c r="B19" s="84"/>
      <c r="C19" s="134"/>
      <c r="D19" s="84"/>
      <c r="E19" s="84"/>
      <c r="F19" s="139"/>
    </row>
    <row r="20" spans="1:6" ht="22.5" customHeight="1">
      <c r="A20" s="68">
        <v>10</v>
      </c>
      <c r="B20" s="135"/>
      <c r="C20" s="136"/>
      <c r="D20" s="92"/>
      <c r="E20" s="84"/>
      <c r="F20" s="139"/>
    </row>
    <row r="21" spans="1:6" ht="22.5" customHeight="1">
      <c r="A21" s="69"/>
      <c r="B21" s="84"/>
      <c r="C21" s="84"/>
      <c r="D21" s="134"/>
      <c r="E21" s="84"/>
      <c r="F21" s="139"/>
    </row>
    <row r="22" spans="1:6" ht="22.5" customHeight="1">
      <c r="A22" s="69">
        <v>11</v>
      </c>
      <c r="B22" s="133"/>
      <c r="C22" s="84"/>
      <c r="D22" s="136"/>
      <c r="E22" s="92"/>
      <c r="F22" s="139"/>
    </row>
    <row r="23" spans="1:6" ht="22.5" customHeight="1">
      <c r="A23" s="69"/>
      <c r="B23" s="84"/>
      <c r="C23" s="134"/>
      <c r="D23" s="92"/>
      <c r="E23" s="92"/>
      <c r="F23" s="139"/>
    </row>
    <row r="24" spans="1:6" ht="22.5" customHeight="1">
      <c r="A24" s="69">
        <v>12</v>
      </c>
      <c r="B24" s="135"/>
      <c r="C24" s="136"/>
      <c r="D24" s="84"/>
      <c r="E24" s="92"/>
      <c r="F24" s="139"/>
    </row>
    <row r="25" spans="1:6" ht="22.5" customHeight="1">
      <c r="A25" s="69"/>
      <c r="B25" s="84"/>
      <c r="C25" s="84"/>
      <c r="D25" s="84"/>
      <c r="E25" s="134"/>
      <c r="F25" s="139"/>
    </row>
    <row r="26" spans="1:6" ht="22.5" customHeight="1">
      <c r="A26" s="69">
        <v>13</v>
      </c>
      <c r="B26" s="133"/>
      <c r="C26" s="84"/>
      <c r="D26" s="84"/>
      <c r="E26" s="136"/>
      <c r="F26" s="138"/>
    </row>
    <row r="27" spans="1:6" ht="22.5" customHeight="1">
      <c r="A27" s="69"/>
      <c r="B27" s="84"/>
      <c r="C27" s="134"/>
      <c r="D27" s="84"/>
      <c r="E27" s="92"/>
      <c r="F27" s="138"/>
    </row>
    <row r="28" spans="1:6" ht="22.5" customHeight="1">
      <c r="A28" s="69">
        <v>14</v>
      </c>
      <c r="B28" s="133"/>
      <c r="C28" s="137"/>
      <c r="D28" s="92"/>
      <c r="E28" s="92"/>
      <c r="F28" s="138"/>
    </row>
    <row r="29" spans="1:6" ht="22.5" customHeight="1">
      <c r="A29" s="69"/>
      <c r="B29" s="84"/>
      <c r="C29" s="84"/>
      <c r="D29" s="134"/>
      <c r="E29" s="92"/>
      <c r="F29" s="138"/>
    </row>
    <row r="30" spans="1:6" ht="22.5" customHeight="1">
      <c r="A30" s="69">
        <v>15</v>
      </c>
      <c r="B30" s="133"/>
      <c r="C30" s="84"/>
      <c r="D30" s="136"/>
      <c r="E30" s="84"/>
      <c r="F30" s="138"/>
    </row>
    <row r="31" spans="1:6" ht="22.5" customHeight="1">
      <c r="A31" s="69"/>
      <c r="B31" s="84"/>
      <c r="C31" s="134"/>
      <c r="D31" s="92"/>
      <c r="E31" s="84"/>
      <c r="F31" s="138"/>
    </row>
    <row r="32" spans="1:6" ht="22.5" customHeight="1">
      <c r="A32" s="69">
        <v>16</v>
      </c>
      <c r="B32" s="133"/>
      <c r="C32" s="136"/>
      <c r="D32" s="84"/>
      <c r="E32" s="84"/>
      <c r="F32" s="138"/>
    </row>
    <row r="33" spans="2:7" ht="22.5" customHeight="1">
      <c r="B33" s="83"/>
      <c r="C33" s="83"/>
      <c r="D33" s="83"/>
      <c r="E33" s="83"/>
      <c r="F33" s="84"/>
      <c r="G33" s="134"/>
    </row>
    <row r="34" spans="1:8" ht="22.5" customHeight="1">
      <c r="A34" s="68">
        <v>17</v>
      </c>
      <c r="B34" s="133"/>
      <c r="C34" s="83"/>
      <c r="D34" s="83"/>
      <c r="E34" s="83"/>
      <c r="G34" s="136"/>
      <c r="H34" s="65"/>
    </row>
    <row r="35" spans="1:8" ht="22.5" customHeight="1">
      <c r="A35" s="68"/>
      <c r="B35" s="84"/>
      <c r="C35" s="134"/>
      <c r="D35" s="84"/>
      <c r="E35" s="84"/>
      <c r="G35" s="66"/>
      <c r="H35" s="65"/>
    </row>
    <row r="36" spans="1:6" ht="22.5" customHeight="1">
      <c r="A36" s="68">
        <v>18</v>
      </c>
      <c r="B36" s="135"/>
      <c r="C36" s="136"/>
      <c r="D36" s="92"/>
      <c r="E36" s="84"/>
      <c r="F36" s="138"/>
    </row>
    <row r="37" spans="1:6" ht="22.5" customHeight="1">
      <c r="A37" s="68"/>
      <c r="B37" s="84"/>
      <c r="C37" s="84"/>
      <c r="D37" s="134"/>
      <c r="E37" s="84"/>
      <c r="F37" s="138"/>
    </row>
    <row r="38" spans="1:6" ht="22.5" customHeight="1">
      <c r="A38" s="68">
        <v>19</v>
      </c>
      <c r="B38" s="133"/>
      <c r="C38" s="84"/>
      <c r="D38" s="136"/>
      <c r="E38" s="92"/>
      <c r="F38" s="138"/>
    </row>
    <row r="39" spans="1:6" ht="22.5" customHeight="1">
      <c r="A39" s="68"/>
      <c r="B39" s="84"/>
      <c r="C39" s="134"/>
      <c r="D39" s="92"/>
      <c r="E39" s="92"/>
      <c r="F39" s="138"/>
    </row>
    <row r="40" spans="1:6" ht="22.5" customHeight="1">
      <c r="A40" s="68">
        <v>20</v>
      </c>
      <c r="B40" s="135"/>
      <c r="C40" s="136"/>
      <c r="D40" s="84"/>
      <c r="E40" s="92"/>
      <c r="F40" s="138"/>
    </row>
    <row r="41" spans="1:6" ht="22.5" customHeight="1">
      <c r="A41" s="68"/>
      <c r="B41" s="84"/>
      <c r="C41" s="84"/>
      <c r="D41" s="84"/>
      <c r="E41" s="134"/>
      <c r="F41" s="138"/>
    </row>
    <row r="42" spans="1:6" ht="22.5" customHeight="1">
      <c r="A42" s="68">
        <v>21</v>
      </c>
      <c r="B42" s="133"/>
      <c r="C42" s="84"/>
      <c r="D42" s="84"/>
      <c r="E42" s="141"/>
      <c r="F42" s="138"/>
    </row>
    <row r="43" spans="1:6" ht="22.5" customHeight="1">
      <c r="A43" s="68"/>
      <c r="B43" s="84"/>
      <c r="C43" s="134"/>
      <c r="D43" s="84"/>
      <c r="E43" s="139"/>
      <c r="F43" s="138"/>
    </row>
    <row r="44" spans="1:6" ht="22.5" customHeight="1">
      <c r="A44" s="68">
        <v>22</v>
      </c>
      <c r="B44" s="133"/>
      <c r="C44" s="137"/>
      <c r="D44" s="92"/>
      <c r="E44" s="139"/>
      <c r="F44" s="138"/>
    </row>
    <row r="45" spans="1:6" ht="22.5" customHeight="1">
      <c r="A45" s="68"/>
      <c r="B45" s="84"/>
      <c r="C45" s="84"/>
      <c r="D45" s="134"/>
      <c r="E45" s="139"/>
      <c r="F45" s="138"/>
    </row>
    <row r="46" spans="1:6" ht="22.5" customHeight="1">
      <c r="A46" s="68">
        <v>23</v>
      </c>
      <c r="B46" s="133"/>
      <c r="C46" s="84"/>
      <c r="D46" s="136"/>
      <c r="E46" s="138"/>
      <c r="F46" s="138"/>
    </row>
    <row r="47" spans="1:6" ht="22.5" customHeight="1">
      <c r="A47" s="68"/>
      <c r="B47" s="84"/>
      <c r="C47" s="134"/>
      <c r="D47" s="92"/>
      <c r="E47" s="138"/>
      <c r="F47" s="138"/>
    </row>
    <row r="48" spans="1:6" ht="22.5" customHeight="1">
      <c r="A48" s="68">
        <v>24</v>
      </c>
      <c r="B48" s="133"/>
      <c r="C48" s="136"/>
      <c r="D48" s="84"/>
      <c r="E48" s="138"/>
      <c r="F48" s="138"/>
    </row>
    <row r="49" spans="1:6" ht="22.5" customHeight="1">
      <c r="A49" s="68"/>
      <c r="B49" s="83"/>
      <c r="C49" s="83"/>
      <c r="D49" s="83"/>
      <c r="E49" s="138"/>
      <c r="F49" s="140"/>
    </row>
    <row r="50" spans="1:6" ht="22.5" customHeight="1">
      <c r="A50" s="68">
        <v>25</v>
      </c>
      <c r="B50" s="133"/>
      <c r="C50" s="83"/>
      <c r="D50" s="83"/>
      <c r="E50" s="138"/>
      <c r="F50" s="142"/>
    </row>
    <row r="51" spans="1:6" ht="22.5" customHeight="1">
      <c r="A51" s="68"/>
      <c r="B51" s="84"/>
      <c r="C51" s="134"/>
      <c r="D51" s="84"/>
      <c r="E51" s="138"/>
      <c r="F51" s="83"/>
    </row>
    <row r="52" spans="1:6" ht="22.5" customHeight="1">
      <c r="A52" s="68">
        <v>26</v>
      </c>
      <c r="B52" s="135"/>
      <c r="C52" s="136"/>
      <c r="D52" s="92"/>
      <c r="E52" s="138"/>
      <c r="F52" s="83"/>
    </row>
    <row r="53" spans="1:6" ht="22.5" customHeight="1">
      <c r="A53" s="69"/>
      <c r="B53" s="84"/>
      <c r="C53" s="84"/>
      <c r="D53" s="134"/>
      <c r="E53" s="138"/>
      <c r="F53" s="83"/>
    </row>
    <row r="54" spans="1:6" ht="22.5" customHeight="1">
      <c r="A54" s="69">
        <v>27</v>
      </c>
      <c r="B54" s="133"/>
      <c r="C54" s="84"/>
      <c r="D54" s="136"/>
      <c r="E54" s="139"/>
      <c r="F54" s="83"/>
    </row>
    <row r="55" spans="1:6" ht="22.5" customHeight="1">
      <c r="A55" s="69"/>
      <c r="B55" s="84"/>
      <c r="C55" s="134"/>
      <c r="D55" s="92"/>
      <c r="E55" s="139"/>
      <c r="F55" s="83"/>
    </row>
    <row r="56" spans="1:6" ht="22.5" customHeight="1">
      <c r="A56" s="69">
        <v>28</v>
      </c>
      <c r="B56" s="135"/>
      <c r="C56" s="136"/>
      <c r="D56" s="84"/>
      <c r="E56" s="139"/>
      <c r="F56" s="83"/>
    </row>
    <row r="57" spans="1:6" ht="22.5" customHeight="1">
      <c r="A57" s="69"/>
      <c r="B57" s="84"/>
      <c r="C57" s="84"/>
      <c r="D57" s="84"/>
      <c r="E57" s="140"/>
      <c r="F57" s="83"/>
    </row>
    <row r="58" spans="1:6" ht="22.5" customHeight="1">
      <c r="A58" s="69">
        <v>29</v>
      </c>
      <c r="B58" s="133"/>
      <c r="C58" s="84"/>
      <c r="D58" s="84"/>
      <c r="E58" s="136"/>
      <c r="F58" s="83"/>
    </row>
    <row r="59" spans="1:6" ht="22.5" customHeight="1">
      <c r="A59" s="69"/>
      <c r="B59" s="84"/>
      <c r="C59" s="134"/>
      <c r="D59" s="84"/>
      <c r="E59" s="92"/>
      <c r="F59" s="83"/>
    </row>
    <row r="60" spans="1:6" ht="22.5" customHeight="1">
      <c r="A60" s="69">
        <v>30</v>
      </c>
      <c r="B60" s="133"/>
      <c r="C60" s="137"/>
      <c r="D60" s="92"/>
      <c r="E60" s="92"/>
      <c r="F60" s="83"/>
    </row>
    <row r="61" spans="1:6" ht="22.5" customHeight="1">
      <c r="A61" s="69"/>
      <c r="B61" s="84"/>
      <c r="C61" s="84"/>
      <c r="D61" s="134"/>
      <c r="E61" s="92"/>
      <c r="F61" s="83"/>
    </row>
    <row r="62" spans="1:6" ht="22.5" customHeight="1">
      <c r="A62" s="69">
        <v>31</v>
      </c>
      <c r="B62" s="133"/>
      <c r="C62" s="84"/>
      <c r="D62" s="136"/>
      <c r="E62" s="84"/>
      <c r="F62" s="83"/>
    </row>
    <row r="63" spans="1:6" ht="22.5" customHeight="1">
      <c r="A63" s="69"/>
      <c r="B63" s="84"/>
      <c r="C63" s="134"/>
      <c r="D63" s="92"/>
      <c r="E63" s="84"/>
      <c r="F63" s="83"/>
    </row>
    <row r="64" spans="1:6" ht="22.5" customHeight="1">
      <c r="A64" s="69">
        <v>32</v>
      </c>
      <c r="B64" s="133"/>
      <c r="C64" s="136"/>
      <c r="D64" s="84"/>
      <c r="E64" s="84"/>
      <c r="F64" s="83"/>
    </row>
  </sheetData>
  <sheetProtection/>
  <mergeCells count="1">
    <mergeCell ref="B1:F1"/>
  </mergeCells>
  <printOptions verticalCentered="1"/>
  <pageMargins left="0.7874015748031497" right="0" top="0" bottom="0" header="0" footer="0"/>
  <pageSetup blackAndWhite="1" fitToHeight="1" fitToWidth="1" orientation="portrait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67" customWidth="1"/>
    <col min="2" max="7" width="25.7109375" style="67" customWidth="1"/>
    <col min="8" max="16384" width="9.140625" style="67" customWidth="1"/>
  </cols>
  <sheetData>
    <row r="1" spans="1:6" s="65" customFormat="1" ht="24.75" customHeight="1">
      <c r="A1" s="67"/>
      <c r="B1" s="577" t="s">
        <v>192</v>
      </c>
      <c r="C1" s="577"/>
      <c r="D1" s="577"/>
      <c r="E1" s="577"/>
      <c r="F1" s="577"/>
    </row>
    <row r="2" spans="1:6" s="65" customFormat="1" ht="22.5" customHeight="1">
      <c r="A2" s="68">
        <v>1</v>
      </c>
      <c r="B2" s="133"/>
      <c r="C2" s="84"/>
      <c r="D2" s="84"/>
      <c r="E2" s="84"/>
      <c r="F2" s="84"/>
    </row>
    <row r="3" spans="1:6" s="65" customFormat="1" ht="22.5" customHeight="1">
      <c r="A3" s="68"/>
      <c r="B3" s="84"/>
      <c r="C3" s="134"/>
      <c r="D3" s="84"/>
      <c r="E3" s="84"/>
      <c r="F3" s="84"/>
    </row>
    <row r="4" spans="1:6" s="65" customFormat="1" ht="22.5" customHeight="1">
      <c r="A4" s="68">
        <v>2</v>
      </c>
      <c r="B4" s="135"/>
      <c r="C4" s="136"/>
      <c r="D4" s="92"/>
      <c r="E4" s="84"/>
      <c r="F4" s="84"/>
    </row>
    <row r="5" spans="1:6" s="65" customFormat="1" ht="22.5" customHeight="1">
      <c r="A5" s="68"/>
      <c r="B5" s="84"/>
      <c r="C5" s="84"/>
      <c r="D5" s="134"/>
      <c r="E5" s="84"/>
      <c r="F5" s="84"/>
    </row>
    <row r="6" spans="1:6" s="65" customFormat="1" ht="22.5" customHeight="1">
      <c r="A6" s="68">
        <v>3</v>
      </c>
      <c r="B6" s="133"/>
      <c r="C6" s="84"/>
      <c r="D6" s="136"/>
      <c r="E6" s="92"/>
      <c r="F6" s="84"/>
    </row>
    <row r="7" spans="1:6" s="65" customFormat="1" ht="22.5" customHeight="1">
      <c r="A7" s="68"/>
      <c r="B7" s="84"/>
      <c r="C7" s="134"/>
      <c r="D7" s="92"/>
      <c r="E7" s="92"/>
      <c r="F7" s="84"/>
    </row>
    <row r="8" spans="1:6" s="65" customFormat="1" ht="22.5" customHeight="1">
      <c r="A8" s="68">
        <v>4</v>
      </c>
      <c r="B8" s="135"/>
      <c r="C8" s="136"/>
      <c r="D8" s="84"/>
      <c r="E8" s="92"/>
      <c r="F8" s="84"/>
    </row>
    <row r="9" spans="1:6" s="65" customFormat="1" ht="22.5" customHeight="1">
      <c r="A9" s="68"/>
      <c r="B9" s="84"/>
      <c r="C9" s="84"/>
      <c r="D9" s="84"/>
      <c r="E9" s="134"/>
      <c r="F9" s="84"/>
    </row>
    <row r="10" spans="1:6" s="65" customFormat="1" ht="22.5" customHeight="1">
      <c r="A10" s="68">
        <v>5</v>
      </c>
      <c r="B10" s="133"/>
      <c r="C10" s="84"/>
      <c r="D10" s="84"/>
      <c r="E10" s="136"/>
      <c r="F10" s="92"/>
    </row>
    <row r="11" spans="1:6" s="65" customFormat="1" ht="22.5" customHeight="1">
      <c r="A11" s="68"/>
      <c r="B11" s="84"/>
      <c r="C11" s="134"/>
      <c r="D11" s="84"/>
      <c r="E11" s="92"/>
      <c r="F11" s="92"/>
    </row>
    <row r="12" spans="1:6" s="65" customFormat="1" ht="22.5" customHeight="1">
      <c r="A12" s="68">
        <v>6</v>
      </c>
      <c r="B12" s="133"/>
      <c r="C12" s="137"/>
      <c r="D12" s="92"/>
      <c r="E12" s="92"/>
      <c r="F12" s="92"/>
    </row>
    <row r="13" spans="1:6" s="65" customFormat="1" ht="22.5" customHeight="1">
      <c r="A13" s="68"/>
      <c r="B13" s="84"/>
      <c r="C13" s="84"/>
      <c r="D13" s="134"/>
      <c r="E13" s="92"/>
      <c r="F13" s="92"/>
    </row>
    <row r="14" spans="1:6" s="65" customFormat="1" ht="22.5" customHeight="1">
      <c r="A14" s="68">
        <v>7</v>
      </c>
      <c r="B14" s="133"/>
      <c r="C14" s="84"/>
      <c r="D14" s="136"/>
      <c r="E14" s="84"/>
      <c r="F14" s="92"/>
    </row>
    <row r="15" spans="1:6" s="65" customFormat="1" ht="22.5" customHeight="1">
      <c r="A15" s="68"/>
      <c r="B15" s="84"/>
      <c r="C15" s="134"/>
      <c r="D15" s="92"/>
      <c r="E15" s="84"/>
      <c r="F15" s="92"/>
    </row>
    <row r="16" spans="1:6" s="65" customFormat="1" ht="22.5" customHeight="1">
      <c r="A16" s="68">
        <v>8</v>
      </c>
      <c r="B16" s="133"/>
      <c r="C16" s="136"/>
      <c r="D16" s="84"/>
      <c r="E16" s="84"/>
      <c r="F16" s="92"/>
    </row>
    <row r="17" spans="1:6" s="65" customFormat="1" ht="22.5" customHeight="1">
      <c r="A17" s="68"/>
      <c r="B17" s="84"/>
      <c r="C17" s="84"/>
      <c r="D17" s="84"/>
      <c r="E17" s="84"/>
      <c r="F17" s="134"/>
    </row>
    <row r="18" spans="1:6" s="65" customFormat="1" ht="22.5" customHeight="1">
      <c r="A18" s="68">
        <v>9</v>
      </c>
      <c r="B18" s="133"/>
      <c r="C18" s="84"/>
      <c r="D18" s="84"/>
      <c r="E18" s="84"/>
      <c r="F18" s="141"/>
    </row>
    <row r="19" spans="1:6" ht="22.5" customHeight="1">
      <c r="A19" s="68"/>
      <c r="B19" s="84"/>
      <c r="C19" s="134"/>
      <c r="D19" s="84"/>
      <c r="E19" s="84"/>
      <c r="F19" s="139"/>
    </row>
    <row r="20" spans="1:6" ht="22.5" customHeight="1">
      <c r="A20" s="68">
        <v>10</v>
      </c>
      <c r="B20" s="135"/>
      <c r="C20" s="136"/>
      <c r="D20" s="92"/>
      <c r="E20" s="84"/>
      <c r="F20" s="139"/>
    </row>
    <row r="21" spans="1:6" ht="22.5" customHeight="1">
      <c r="A21" s="69"/>
      <c r="B21" s="84"/>
      <c r="C21" s="84"/>
      <c r="D21" s="134"/>
      <c r="E21" s="84"/>
      <c r="F21" s="139"/>
    </row>
    <row r="22" spans="1:6" ht="22.5" customHeight="1">
      <c r="A22" s="69">
        <v>11</v>
      </c>
      <c r="B22" s="133"/>
      <c r="C22" s="84"/>
      <c r="D22" s="136"/>
      <c r="E22" s="92"/>
      <c r="F22" s="139"/>
    </row>
    <row r="23" spans="1:6" ht="22.5" customHeight="1">
      <c r="A23" s="69"/>
      <c r="B23" s="84"/>
      <c r="C23" s="134"/>
      <c r="D23" s="92"/>
      <c r="E23" s="92"/>
      <c r="F23" s="139"/>
    </row>
    <row r="24" spans="1:6" ht="22.5" customHeight="1">
      <c r="A24" s="69">
        <v>12</v>
      </c>
      <c r="B24" s="135"/>
      <c r="C24" s="136"/>
      <c r="D24" s="84"/>
      <c r="E24" s="92"/>
      <c r="F24" s="139"/>
    </row>
    <row r="25" spans="1:6" ht="22.5" customHeight="1">
      <c r="A25" s="69"/>
      <c r="B25" s="84"/>
      <c r="C25" s="84"/>
      <c r="D25" s="84"/>
      <c r="E25" s="134"/>
      <c r="F25" s="139"/>
    </row>
    <row r="26" spans="1:6" ht="22.5" customHeight="1">
      <c r="A26" s="69">
        <v>13</v>
      </c>
      <c r="B26" s="133"/>
      <c r="C26" s="84"/>
      <c r="D26" s="84"/>
      <c r="E26" s="136"/>
      <c r="F26" s="138"/>
    </row>
    <row r="27" spans="1:6" ht="22.5" customHeight="1">
      <c r="A27" s="69"/>
      <c r="B27" s="84"/>
      <c r="C27" s="134"/>
      <c r="D27" s="84"/>
      <c r="E27" s="92"/>
      <c r="F27" s="138"/>
    </row>
    <row r="28" spans="1:6" ht="22.5" customHeight="1">
      <c r="A28" s="69">
        <v>14</v>
      </c>
      <c r="B28" s="133"/>
      <c r="C28" s="137"/>
      <c r="D28" s="92"/>
      <c r="E28" s="92"/>
      <c r="F28" s="138"/>
    </row>
    <row r="29" spans="1:6" ht="22.5" customHeight="1">
      <c r="A29" s="69"/>
      <c r="B29" s="84"/>
      <c r="C29" s="84"/>
      <c r="D29" s="134"/>
      <c r="E29" s="92"/>
      <c r="F29" s="138"/>
    </row>
    <row r="30" spans="1:6" ht="22.5" customHeight="1">
      <c r="A30" s="69">
        <v>15</v>
      </c>
      <c r="B30" s="133"/>
      <c r="C30" s="84"/>
      <c r="D30" s="136"/>
      <c r="E30" s="84"/>
      <c r="F30" s="138"/>
    </row>
    <row r="31" spans="1:6" ht="22.5" customHeight="1">
      <c r="A31" s="69"/>
      <c r="B31" s="84"/>
      <c r="C31" s="134"/>
      <c r="D31" s="92"/>
      <c r="E31" s="84"/>
      <c r="F31" s="138"/>
    </row>
    <row r="32" spans="1:6" ht="22.5" customHeight="1">
      <c r="A32" s="69">
        <v>16</v>
      </c>
      <c r="B32" s="133"/>
      <c r="C32" s="136"/>
      <c r="D32" s="84"/>
      <c r="E32" s="84"/>
      <c r="F32" s="138"/>
    </row>
    <row r="33" spans="2:7" ht="22.5" customHeight="1">
      <c r="B33" s="83"/>
      <c r="C33" s="83"/>
      <c r="D33" s="83"/>
      <c r="E33" s="83"/>
      <c r="F33" s="84"/>
      <c r="G33" s="134"/>
    </row>
    <row r="34" spans="1:8" ht="22.5" customHeight="1">
      <c r="A34" s="68">
        <v>17</v>
      </c>
      <c r="B34" s="133"/>
      <c r="C34" s="83"/>
      <c r="D34" s="83"/>
      <c r="E34" s="83"/>
      <c r="G34" s="136"/>
      <c r="H34" s="65"/>
    </row>
    <row r="35" spans="1:8" ht="22.5" customHeight="1">
      <c r="A35" s="68"/>
      <c r="B35" s="84"/>
      <c r="C35" s="134"/>
      <c r="D35" s="84"/>
      <c r="E35" s="84"/>
      <c r="G35" s="66"/>
      <c r="H35" s="65"/>
    </row>
    <row r="36" spans="1:6" ht="22.5" customHeight="1">
      <c r="A36" s="68">
        <v>18</v>
      </c>
      <c r="B36" s="135"/>
      <c r="C36" s="136"/>
      <c r="D36" s="92"/>
      <c r="E36" s="84"/>
      <c r="F36" s="138"/>
    </row>
    <row r="37" spans="1:6" ht="22.5" customHeight="1">
      <c r="A37" s="68"/>
      <c r="B37" s="84"/>
      <c r="C37" s="84"/>
      <c r="D37" s="134"/>
      <c r="E37" s="84"/>
      <c r="F37" s="138"/>
    </row>
    <row r="38" spans="1:6" ht="22.5" customHeight="1">
      <c r="A38" s="68">
        <v>19</v>
      </c>
      <c r="B38" s="133"/>
      <c r="C38" s="84"/>
      <c r="D38" s="136"/>
      <c r="E38" s="92"/>
      <c r="F38" s="138"/>
    </row>
    <row r="39" spans="1:6" ht="22.5" customHeight="1">
      <c r="A39" s="68"/>
      <c r="B39" s="84"/>
      <c r="C39" s="134"/>
      <c r="D39" s="92"/>
      <c r="E39" s="92"/>
      <c r="F39" s="138"/>
    </row>
    <row r="40" spans="1:6" ht="22.5" customHeight="1">
      <c r="A40" s="68">
        <v>20</v>
      </c>
      <c r="B40" s="135"/>
      <c r="C40" s="136"/>
      <c r="D40" s="84"/>
      <c r="E40" s="92"/>
      <c r="F40" s="138"/>
    </row>
    <row r="41" spans="1:6" ht="22.5" customHeight="1">
      <c r="A41" s="68"/>
      <c r="B41" s="84"/>
      <c r="C41" s="84"/>
      <c r="D41" s="84"/>
      <c r="E41" s="134"/>
      <c r="F41" s="138"/>
    </row>
    <row r="42" spans="1:6" ht="22.5" customHeight="1">
      <c r="A42" s="68">
        <v>21</v>
      </c>
      <c r="B42" s="133"/>
      <c r="C42" s="84"/>
      <c r="D42" s="84"/>
      <c r="E42" s="141"/>
      <c r="F42" s="138"/>
    </row>
    <row r="43" spans="1:6" ht="22.5" customHeight="1">
      <c r="A43" s="68"/>
      <c r="B43" s="84"/>
      <c r="C43" s="134"/>
      <c r="D43" s="84"/>
      <c r="E43" s="139"/>
      <c r="F43" s="138"/>
    </row>
    <row r="44" spans="1:6" ht="22.5" customHeight="1">
      <c r="A44" s="68">
        <v>22</v>
      </c>
      <c r="B44" s="133"/>
      <c r="C44" s="137"/>
      <c r="D44" s="92"/>
      <c r="E44" s="139"/>
      <c r="F44" s="138"/>
    </row>
    <row r="45" spans="1:6" ht="22.5" customHeight="1">
      <c r="A45" s="68"/>
      <c r="B45" s="84"/>
      <c r="C45" s="84"/>
      <c r="D45" s="134"/>
      <c r="E45" s="139"/>
      <c r="F45" s="138"/>
    </row>
    <row r="46" spans="1:6" ht="22.5" customHeight="1">
      <c r="A46" s="68">
        <v>23</v>
      </c>
      <c r="B46" s="133"/>
      <c r="C46" s="84"/>
      <c r="D46" s="136"/>
      <c r="E46" s="138"/>
      <c r="F46" s="138"/>
    </row>
    <row r="47" spans="1:6" ht="22.5" customHeight="1">
      <c r="A47" s="68"/>
      <c r="B47" s="84"/>
      <c r="C47" s="134"/>
      <c r="D47" s="92"/>
      <c r="E47" s="138"/>
      <c r="F47" s="138"/>
    </row>
    <row r="48" spans="1:6" ht="22.5" customHeight="1">
      <c r="A48" s="68">
        <v>24</v>
      </c>
      <c r="B48" s="133"/>
      <c r="C48" s="136"/>
      <c r="D48" s="84"/>
      <c r="E48" s="138"/>
      <c r="F48" s="138"/>
    </row>
    <row r="49" spans="1:6" ht="22.5" customHeight="1">
      <c r="A49" s="68"/>
      <c r="B49" s="83"/>
      <c r="C49" s="83"/>
      <c r="D49" s="83"/>
      <c r="E49" s="138"/>
      <c r="F49" s="140"/>
    </row>
    <row r="50" spans="1:6" ht="22.5" customHeight="1">
      <c r="A50" s="68">
        <v>25</v>
      </c>
      <c r="B50" s="133"/>
      <c r="C50" s="83"/>
      <c r="D50" s="83"/>
      <c r="E50" s="138"/>
      <c r="F50" s="142"/>
    </row>
    <row r="51" spans="1:6" ht="22.5" customHeight="1">
      <c r="A51" s="68"/>
      <c r="B51" s="84"/>
      <c r="C51" s="134"/>
      <c r="D51" s="84"/>
      <c r="E51" s="138"/>
      <c r="F51" s="83"/>
    </row>
    <row r="52" spans="1:6" ht="22.5" customHeight="1">
      <c r="A52" s="68">
        <v>26</v>
      </c>
      <c r="B52" s="135"/>
      <c r="C52" s="136"/>
      <c r="D52" s="92"/>
      <c r="E52" s="138"/>
      <c r="F52" s="83"/>
    </row>
    <row r="53" spans="1:6" ht="22.5" customHeight="1">
      <c r="A53" s="69"/>
      <c r="B53" s="84"/>
      <c r="C53" s="84"/>
      <c r="D53" s="134"/>
      <c r="E53" s="138"/>
      <c r="F53" s="83"/>
    </row>
    <row r="54" spans="1:6" ht="22.5" customHeight="1">
      <c r="A54" s="69">
        <v>27</v>
      </c>
      <c r="B54" s="133"/>
      <c r="C54" s="84"/>
      <c r="D54" s="136"/>
      <c r="E54" s="139"/>
      <c r="F54" s="83"/>
    </row>
    <row r="55" spans="1:6" ht="22.5" customHeight="1">
      <c r="A55" s="69"/>
      <c r="B55" s="84"/>
      <c r="C55" s="134"/>
      <c r="D55" s="92"/>
      <c r="E55" s="139"/>
      <c r="F55" s="83"/>
    </row>
    <row r="56" spans="1:6" ht="22.5" customHeight="1">
      <c r="A56" s="69">
        <v>28</v>
      </c>
      <c r="B56" s="135"/>
      <c r="C56" s="136"/>
      <c r="D56" s="84"/>
      <c r="E56" s="139"/>
      <c r="F56" s="83"/>
    </row>
    <row r="57" spans="1:6" ht="22.5" customHeight="1">
      <c r="A57" s="69"/>
      <c r="B57" s="84"/>
      <c r="C57" s="84"/>
      <c r="D57" s="84"/>
      <c r="E57" s="140"/>
      <c r="F57" s="83"/>
    </row>
    <row r="58" spans="1:6" ht="22.5" customHeight="1">
      <c r="A58" s="69">
        <v>29</v>
      </c>
      <c r="B58" s="133"/>
      <c r="C58" s="84"/>
      <c r="D58" s="84"/>
      <c r="E58" s="136"/>
      <c r="F58" s="83"/>
    </row>
    <row r="59" spans="1:6" ht="22.5" customHeight="1">
      <c r="A59" s="69"/>
      <c r="B59" s="84"/>
      <c r="C59" s="134"/>
      <c r="D59" s="84"/>
      <c r="E59" s="92"/>
      <c r="F59" s="83"/>
    </row>
    <row r="60" spans="1:6" ht="22.5" customHeight="1">
      <c r="A60" s="69">
        <v>30</v>
      </c>
      <c r="B60" s="133"/>
      <c r="C60" s="137"/>
      <c r="D60" s="92"/>
      <c r="E60" s="92"/>
      <c r="F60" s="83"/>
    </row>
    <row r="61" spans="1:6" ht="22.5" customHeight="1">
      <c r="A61" s="69"/>
      <c r="B61" s="84"/>
      <c r="C61" s="84"/>
      <c r="D61" s="134"/>
      <c r="E61" s="92"/>
      <c r="F61" s="83"/>
    </row>
    <row r="62" spans="1:6" ht="22.5" customHeight="1">
      <c r="A62" s="69">
        <v>31</v>
      </c>
      <c r="B62" s="133"/>
      <c r="C62" s="84"/>
      <c r="D62" s="136"/>
      <c r="E62" s="84"/>
      <c r="F62" s="83"/>
    </row>
    <row r="63" spans="1:6" ht="22.5" customHeight="1">
      <c r="A63" s="69"/>
      <c r="B63" s="84"/>
      <c r="C63" s="134"/>
      <c r="D63" s="92"/>
      <c r="E63" s="84"/>
      <c r="F63" s="83"/>
    </row>
    <row r="64" spans="1:6" ht="22.5" customHeight="1">
      <c r="A64" s="69">
        <v>32</v>
      </c>
      <c r="B64" s="133"/>
      <c r="C64" s="136"/>
      <c r="D64" s="84"/>
      <c r="E64" s="84"/>
      <c r="F64" s="83"/>
    </row>
  </sheetData>
  <sheetProtection/>
  <mergeCells count="1">
    <mergeCell ref="B1:F1"/>
  </mergeCells>
  <printOptions verticalCentered="1"/>
  <pageMargins left="0.7874015748031497" right="0" top="0" bottom="0" header="0" footer="0"/>
  <pageSetup blackAndWhite="1" fitToHeight="1" fitToWidth="1" orientation="portrait" paperSize="9" scale="5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67" customWidth="1"/>
    <col min="2" max="7" width="25.7109375" style="67" customWidth="1"/>
    <col min="8" max="16384" width="9.140625" style="67" customWidth="1"/>
  </cols>
  <sheetData>
    <row r="1" spans="1:6" s="65" customFormat="1" ht="24.75" customHeight="1">
      <c r="A1" s="67"/>
      <c r="B1" s="577" t="s">
        <v>193</v>
      </c>
      <c r="C1" s="577"/>
      <c r="D1" s="577"/>
      <c r="E1" s="577"/>
      <c r="F1" s="577"/>
    </row>
    <row r="2" spans="1:6" s="65" customFormat="1" ht="22.5" customHeight="1">
      <c r="A2" s="68">
        <v>1</v>
      </c>
      <c r="B2" s="133"/>
      <c r="C2" s="84"/>
      <c r="D2" s="84"/>
      <c r="E2" s="84"/>
      <c r="F2" s="84"/>
    </row>
    <row r="3" spans="1:6" s="65" customFormat="1" ht="22.5" customHeight="1">
      <c r="A3" s="68"/>
      <c r="B3" s="84"/>
      <c r="C3" s="134"/>
      <c r="D3" s="84"/>
      <c r="E3" s="84"/>
      <c r="F3" s="84"/>
    </row>
    <row r="4" spans="1:6" s="65" customFormat="1" ht="22.5" customHeight="1">
      <c r="A4" s="68">
        <v>2</v>
      </c>
      <c r="B4" s="135"/>
      <c r="C4" s="136"/>
      <c r="D4" s="92"/>
      <c r="E4" s="84"/>
      <c r="F4" s="84"/>
    </row>
    <row r="5" spans="1:6" s="65" customFormat="1" ht="22.5" customHeight="1">
      <c r="A5" s="68"/>
      <c r="B5" s="84"/>
      <c r="C5" s="84"/>
      <c r="D5" s="134"/>
      <c r="E5" s="84"/>
      <c r="F5" s="84"/>
    </row>
    <row r="6" spans="1:6" s="65" customFormat="1" ht="22.5" customHeight="1">
      <c r="A6" s="68">
        <v>3</v>
      </c>
      <c r="B6" s="133"/>
      <c r="C6" s="84"/>
      <c r="D6" s="136"/>
      <c r="E6" s="92"/>
      <c r="F6" s="84"/>
    </row>
    <row r="7" spans="1:6" s="65" customFormat="1" ht="22.5" customHeight="1">
      <c r="A7" s="68"/>
      <c r="B7" s="84"/>
      <c r="C7" s="134"/>
      <c r="D7" s="92"/>
      <c r="E7" s="92"/>
      <c r="F7" s="84"/>
    </row>
    <row r="8" spans="1:6" s="65" customFormat="1" ht="22.5" customHeight="1">
      <c r="A8" s="68">
        <v>4</v>
      </c>
      <c r="B8" s="135"/>
      <c r="C8" s="136"/>
      <c r="D8" s="84"/>
      <c r="E8" s="92"/>
      <c r="F8" s="84"/>
    </row>
    <row r="9" spans="1:6" s="65" customFormat="1" ht="22.5" customHeight="1">
      <c r="A9" s="68"/>
      <c r="B9" s="84"/>
      <c r="C9" s="84"/>
      <c r="D9" s="84"/>
      <c r="E9" s="134"/>
      <c r="F9" s="84"/>
    </row>
    <row r="10" spans="1:6" s="65" customFormat="1" ht="22.5" customHeight="1">
      <c r="A10" s="68">
        <v>5</v>
      </c>
      <c r="B10" s="133"/>
      <c r="C10" s="84"/>
      <c r="D10" s="84"/>
      <c r="E10" s="136"/>
      <c r="F10" s="92"/>
    </row>
    <row r="11" spans="1:6" s="65" customFormat="1" ht="22.5" customHeight="1">
      <c r="A11" s="68"/>
      <c r="B11" s="84"/>
      <c r="C11" s="134"/>
      <c r="D11" s="84"/>
      <c r="E11" s="92"/>
      <c r="F11" s="92"/>
    </row>
    <row r="12" spans="1:6" s="65" customFormat="1" ht="22.5" customHeight="1">
      <c r="A12" s="68">
        <v>6</v>
      </c>
      <c r="B12" s="133"/>
      <c r="C12" s="137"/>
      <c r="D12" s="92"/>
      <c r="E12" s="92"/>
      <c r="F12" s="92"/>
    </row>
    <row r="13" spans="1:6" s="65" customFormat="1" ht="22.5" customHeight="1">
      <c r="A13" s="68"/>
      <c r="B13" s="84"/>
      <c r="C13" s="84"/>
      <c r="D13" s="134"/>
      <c r="E13" s="92"/>
      <c r="F13" s="92"/>
    </row>
    <row r="14" spans="1:6" s="65" customFormat="1" ht="22.5" customHeight="1">
      <c r="A14" s="68">
        <v>7</v>
      </c>
      <c r="B14" s="133"/>
      <c r="C14" s="84"/>
      <c r="D14" s="136"/>
      <c r="E14" s="84"/>
      <c r="F14" s="92"/>
    </row>
    <row r="15" spans="1:6" s="65" customFormat="1" ht="22.5" customHeight="1">
      <c r="A15" s="68"/>
      <c r="B15" s="84"/>
      <c r="C15" s="134"/>
      <c r="D15" s="92"/>
      <c r="E15" s="84"/>
      <c r="F15" s="92"/>
    </row>
    <row r="16" spans="1:6" s="65" customFormat="1" ht="22.5" customHeight="1">
      <c r="A16" s="68">
        <v>8</v>
      </c>
      <c r="B16" s="133"/>
      <c r="C16" s="136"/>
      <c r="D16" s="84"/>
      <c r="E16" s="84"/>
      <c r="F16" s="92"/>
    </row>
    <row r="17" spans="1:6" s="65" customFormat="1" ht="22.5" customHeight="1">
      <c r="A17" s="68"/>
      <c r="B17" s="84"/>
      <c r="C17" s="84"/>
      <c r="D17" s="84"/>
      <c r="E17" s="84"/>
      <c r="F17" s="134"/>
    </row>
    <row r="18" spans="1:6" s="65" customFormat="1" ht="22.5" customHeight="1">
      <c r="A18" s="68">
        <v>9</v>
      </c>
      <c r="B18" s="133"/>
      <c r="C18" s="84"/>
      <c r="D18" s="84"/>
      <c r="E18" s="84"/>
      <c r="F18" s="141"/>
    </row>
    <row r="19" spans="1:6" ht="22.5" customHeight="1">
      <c r="A19" s="68"/>
      <c r="B19" s="84"/>
      <c r="C19" s="134"/>
      <c r="D19" s="84"/>
      <c r="E19" s="84"/>
      <c r="F19" s="139"/>
    </row>
    <row r="20" spans="1:6" ht="22.5" customHeight="1">
      <c r="A20" s="68">
        <v>10</v>
      </c>
      <c r="B20" s="135"/>
      <c r="C20" s="136"/>
      <c r="D20" s="92"/>
      <c r="E20" s="84"/>
      <c r="F20" s="139"/>
    </row>
    <row r="21" spans="1:6" ht="22.5" customHeight="1">
      <c r="A21" s="69"/>
      <c r="B21" s="84"/>
      <c r="C21" s="84"/>
      <c r="D21" s="134"/>
      <c r="E21" s="84"/>
      <c r="F21" s="139"/>
    </row>
    <row r="22" spans="1:6" ht="22.5" customHeight="1">
      <c r="A22" s="69">
        <v>11</v>
      </c>
      <c r="B22" s="133"/>
      <c r="C22" s="84"/>
      <c r="D22" s="136"/>
      <c r="E22" s="92"/>
      <c r="F22" s="139"/>
    </row>
    <row r="23" spans="1:6" ht="22.5" customHeight="1">
      <c r="A23" s="69"/>
      <c r="B23" s="84"/>
      <c r="C23" s="134"/>
      <c r="D23" s="92"/>
      <c r="E23" s="92"/>
      <c r="F23" s="139"/>
    </row>
    <row r="24" spans="1:6" ht="22.5" customHeight="1">
      <c r="A24" s="69">
        <v>12</v>
      </c>
      <c r="B24" s="135"/>
      <c r="C24" s="136"/>
      <c r="D24" s="84"/>
      <c r="E24" s="92"/>
      <c r="F24" s="139"/>
    </row>
    <row r="25" spans="1:6" ht="22.5" customHeight="1">
      <c r="A25" s="69"/>
      <c r="B25" s="84"/>
      <c r="C25" s="84"/>
      <c r="D25" s="84"/>
      <c r="E25" s="134"/>
      <c r="F25" s="139"/>
    </row>
    <row r="26" spans="1:6" ht="22.5" customHeight="1">
      <c r="A26" s="69">
        <v>13</v>
      </c>
      <c r="B26" s="133"/>
      <c r="C26" s="84"/>
      <c r="D26" s="84"/>
      <c r="E26" s="136"/>
      <c r="F26" s="138"/>
    </row>
    <row r="27" spans="1:6" ht="22.5" customHeight="1">
      <c r="A27" s="69"/>
      <c r="B27" s="84"/>
      <c r="C27" s="134"/>
      <c r="D27" s="84"/>
      <c r="E27" s="92"/>
      <c r="F27" s="138"/>
    </row>
    <row r="28" spans="1:6" ht="22.5" customHeight="1">
      <c r="A28" s="69">
        <v>14</v>
      </c>
      <c r="B28" s="133"/>
      <c r="C28" s="137"/>
      <c r="D28" s="92"/>
      <c r="E28" s="92"/>
      <c r="F28" s="138"/>
    </row>
    <row r="29" spans="1:6" ht="22.5" customHeight="1">
      <c r="A29" s="69"/>
      <c r="B29" s="84"/>
      <c r="C29" s="84"/>
      <c r="D29" s="134"/>
      <c r="E29" s="92"/>
      <c r="F29" s="138"/>
    </row>
    <row r="30" spans="1:6" ht="22.5" customHeight="1">
      <c r="A30" s="69">
        <v>15</v>
      </c>
      <c r="B30" s="133"/>
      <c r="C30" s="84"/>
      <c r="D30" s="136"/>
      <c r="E30" s="84"/>
      <c r="F30" s="138"/>
    </row>
    <row r="31" spans="1:6" ht="22.5" customHeight="1">
      <c r="A31" s="69"/>
      <c r="B31" s="84"/>
      <c r="C31" s="134"/>
      <c r="D31" s="92"/>
      <c r="E31" s="84"/>
      <c r="F31" s="138"/>
    </row>
    <row r="32" spans="1:6" ht="22.5" customHeight="1">
      <c r="A32" s="69">
        <v>16</v>
      </c>
      <c r="B32" s="133"/>
      <c r="C32" s="136"/>
      <c r="D32" s="84"/>
      <c r="E32" s="84"/>
      <c r="F32" s="138"/>
    </row>
    <row r="33" spans="2:7" ht="22.5" customHeight="1">
      <c r="B33" s="83"/>
      <c r="C33" s="83"/>
      <c r="D33" s="83"/>
      <c r="E33" s="83"/>
      <c r="F33" s="84"/>
      <c r="G33" s="134"/>
    </row>
    <row r="34" spans="1:8" ht="22.5" customHeight="1">
      <c r="A34" s="68">
        <v>17</v>
      </c>
      <c r="B34" s="133"/>
      <c r="C34" s="83"/>
      <c r="D34" s="83"/>
      <c r="E34" s="83"/>
      <c r="G34" s="136"/>
      <c r="H34" s="65"/>
    </row>
    <row r="35" spans="1:8" ht="22.5" customHeight="1">
      <c r="A35" s="68"/>
      <c r="B35" s="84"/>
      <c r="C35" s="134"/>
      <c r="D35" s="84"/>
      <c r="E35" s="84"/>
      <c r="G35" s="66"/>
      <c r="H35" s="65"/>
    </row>
    <row r="36" spans="1:6" ht="22.5" customHeight="1">
      <c r="A36" s="68">
        <v>18</v>
      </c>
      <c r="B36" s="135"/>
      <c r="C36" s="136"/>
      <c r="D36" s="92"/>
      <c r="E36" s="84"/>
      <c r="F36" s="138"/>
    </row>
    <row r="37" spans="1:6" ht="22.5" customHeight="1">
      <c r="A37" s="68"/>
      <c r="B37" s="84"/>
      <c r="C37" s="84"/>
      <c r="D37" s="134"/>
      <c r="E37" s="84"/>
      <c r="F37" s="138"/>
    </row>
    <row r="38" spans="1:6" ht="22.5" customHeight="1">
      <c r="A38" s="68">
        <v>19</v>
      </c>
      <c r="B38" s="133"/>
      <c r="C38" s="84"/>
      <c r="D38" s="136"/>
      <c r="E38" s="92"/>
      <c r="F38" s="138"/>
    </row>
    <row r="39" spans="1:6" ht="22.5" customHeight="1">
      <c r="A39" s="68"/>
      <c r="B39" s="84"/>
      <c r="C39" s="134"/>
      <c r="D39" s="92"/>
      <c r="E39" s="92"/>
      <c r="F39" s="138"/>
    </row>
    <row r="40" spans="1:6" ht="22.5" customHeight="1">
      <c r="A40" s="68">
        <v>20</v>
      </c>
      <c r="B40" s="135"/>
      <c r="C40" s="136"/>
      <c r="D40" s="84"/>
      <c r="E40" s="92"/>
      <c r="F40" s="138"/>
    </row>
    <row r="41" spans="1:6" ht="22.5" customHeight="1">
      <c r="A41" s="68"/>
      <c r="B41" s="84"/>
      <c r="C41" s="84"/>
      <c r="D41" s="84"/>
      <c r="E41" s="134"/>
      <c r="F41" s="138"/>
    </row>
    <row r="42" spans="1:6" ht="22.5" customHeight="1">
      <c r="A42" s="68">
        <v>21</v>
      </c>
      <c r="B42" s="133"/>
      <c r="C42" s="84"/>
      <c r="D42" s="84"/>
      <c r="E42" s="141"/>
      <c r="F42" s="138"/>
    </row>
    <row r="43" spans="1:6" ht="22.5" customHeight="1">
      <c r="A43" s="68"/>
      <c r="B43" s="84"/>
      <c r="C43" s="134"/>
      <c r="D43" s="84"/>
      <c r="E43" s="139"/>
      <c r="F43" s="138"/>
    </row>
    <row r="44" spans="1:6" ht="22.5" customHeight="1">
      <c r="A44" s="68">
        <v>22</v>
      </c>
      <c r="B44" s="133"/>
      <c r="C44" s="137"/>
      <c r="D44" s="92"/>
      <c r="E44" s="139"/>
      <c r="F44" s="138"/>
    </row>
    <row r="45" spans="1:6" ht="22.5" customHeight="1">
      <c r="A45" s="68"/>
      <c r="B45" s="84"/>
      <c r="C45" s="84"/>
      <c r="D45" s="134"/>
      <c r="E45" s="139"/>
      <c r="F45" s="138"/>
    </row>
    <row r="46" spans="1:6" ht="22.5" customHeight="1">
      <c r="A46" s="68">
        <v>23</v>
      </c>
      <c r="B46" s="133"/>
      <c r="C46" s="84"/>
      <c r="D46" s="136"/>
      <c r="E46" s="138"/>
      <c r="F46" s="138"/>
    </row>
    <row r="47" spans="1:6" ht="22.5" customHeight="1">
      <c r="A47" s="68"/>
      <c r="B47" s="84"/>
      <c r="C47" s="134"/>
      <c r="D47" s="92"/>
      <c r="E47" s="138"/>
      <c r="F47" s="138"/>
    </row>
    <row r="48" spans="1:6" ht="22.5" customHeight="1">
      <c r="A48" s="68">
        <v>24</v>
      </c>
      <c r="B48" s="133"/>
      <c r="C48" s="136"/>
      <c r="D48" s="84"/>
      <c r="E48" s="138"/>
      <c r="F48" s="138"/>
    </row>
    <row r="49" spans="1:6" ht="22.5" customHeight="1">
      <c r="A49" s="68"/>
      <c r="B49" s="83"/>
      <c r="C49" s="83"/>
      <c r="D49" s="83"/>
      <c r="E49" s="138"/>
      <c r="F49" s="140"/>
    </row>
    <row r="50" spans="1:6" ht="22.5" customHeight="1">
      <c r="A50" s="68">
        <v>25</v>
      </c>
      <c r="B50" s="133"/>
      <c r="C50" s="83"/>
      <c r="D50" s="83"/>
      <c r="E50" s="138"/>
      <c r="F50" s="142"/>
    </row>
    <row r="51" spans="1:6" ht="22.5" customHeight="1">
      <c r="A51" s="68"/>
      <c r="B51" s="84"/>
      <c r="C51" s="134"/>
      <c r="D51" s="84"/>
      <c r="E51" s="138"/>
      <c r="F51" s="83"/>
    </row>
    <row r="52" spans="1:6" ht="22.5" customHeight="1">
      <c r="A52" s="68">
        <v>26</v>
      </c>
      <c r="B52" s="135"/>
      <c r="C52" s="136"/>
      <c r="D52" s="92"/>
      <c r="E52" s="138"/>
      <c r="F52" s="83"/>
    </row>
    <row r="53" spans="1:6" ht="22.5" customHeight="1">
      <c r="A53" s="69"/>
      <c r="B53" s="84"/>
      <c r="C53" s="84"/>
      <c r="D53" s="134"/>
      <c r="E53" s="138"/>
      <c r="F53" s="83"/>
    </row>
    <row r="54" spans="1:6" ht="22.5" customHeight="1">
      <c r="A54" s="69">
        <v>27</v>
      </c>
      <c r="B54" s="133"/>
      <c r="C54" s="84"/>
      <c r="D54" s="136"/>
      <c r="E54" s="139"/>
      <c r="F54" s="83"/>
    </row>
    <row r="55" spans="1:6" ht="22.5" customHeight="1">
      <c r="A55" s="69"/>
      <c r="B55" s="84"/>
      <c r="C55" s="134"/>
      <c r="D55" s="92"/>
      <c r="E55" s="139"/>
      <c r="F55" s="83"/>
    </row>
    <row r="56" spans="1:6" ht="22.5" customHeight="1">
      <c r="A56" s="69">
        <v>28</v>
      </c>
      <c r="B56" s="135"/>
      <c r="C56" s="136"/>
      <c r="D56" s="84"/>
      <c r="E56" s="139"/>
      <c r="F56" s="83"/>
    </row>
    <row r="57" spans="1:6" ht="22.5" customHeight="1">
      <c r="A57" s="69"/>
      <c r="B57" s="84"/>
      <c r="C57" s="84"/>
      <c r="D57" s="84"/>
      <c r="E57" s="140"/>
      <c r="F57" s="83"/>
    </row>
    <row r="58" spans="1:6" ht="22.5" customHeight="1">
      <c r="A58" s="69">
        <v>29</v>
      </c>
      <c r="B58" s="133"/>
      <c r="C58" s="84"/>
      <c r="D58" s="84"/>
      <c r="E58" s="136"/>
      <c r="F58" s="83"/>
    </row>
    <row r="59" spans="1:6" ht="22.5" customHeight="1">
      <c r="A59" s="69"/>
      <c r="B59" s="84"/>
      <c r="C59" s="134"/>
      <c r="D59" s="84"/>
      <c r="E59" s="92"/>
      <c r="F59" s="83"/>
    </row>
    <row r="60" spans="1:6" ht="22.5" customHeight="1">
      <c r="A60" s="69">
        <v>30</v>
      </c>
      <c r="B60" s="133"/>
      <c r="C60" s="137"/>
      <c r="D60" s="92"/>
      <c r="E60" s="92"/>
      <c r="F60" s="83"/>
    </row>
    <row r="61" spans="1:6" ht="22.5" customHeight="1">
      <c r="A61" s="69"/>
      <c r="B61" s="84"/>
      <c r="C61" s="84"/>
      <c r="D61" s="134"/>
      <c r="E61" s="92"/>
      <c r="F61" s="83"/>
    </row>
    <row r="62" spans="1:6" ht="22.5" customHeight="1">
      <c r="A62" s="69">
        <v>31</v>
      </c>
      <c r="B62" s="133"/>
      <c r="C62" s="84"/>
      <c r="D62" s="136"/>
      <c r="E62" s="84"/>
      <c r="F62" s="83"/>
    </row>
    <row r="63" spans="1:6" ht="22.5" customHeight="1">
      <c r="A63" s="69"/>
      <c r="B63" s="84"/>
      <c r="C63" s="134"/>
      <c r="D63" s="92"/>
      <c r="E63" s="84"/>
      <c r="F63" s="83"/>
    </row>
    <row r="64" spans="1:6" ht="22.5" customHeight="1">
      <c r="A64" s="69">
        <v>32</v>
      </c>
      <c r="B64" s="133"/>
      <c r="C64" s="136"/>
      <c r="D64" s="84"/>
      <c r="E64" s="84"/>
      <c r="F64" s="83"/>
    </row>
  </sheetData>
  <sheetProtection/>
  <mergeCells count="1">
    <mergeCell ref="B1:F1"/>
  </mergeCells>
  <printOptions verticalCentered="1"/>
  <pageMargins left="0.7874015748031497" right="0" top="0" bottom="0" header="0" footer="0"/>
  <pageSetup blackAndWhite="1" fitToHeight="1" fitToWidth="1" orientation="portrait" paperSize="9" scale="5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4" sqref="B4:E18"/>
    </sheetView>
  </sheetViews>
  <sheetFormatPr defaultColWidth="9.140625" defaultRowHeight="12.75"/>
  <cols>
    <col min="1" max="1" width="3.8515625" style="67" customWidth="1"/>
    <col min="2" max="5" width="20.7109375" style="67" customWidth="1"/>
    <col min="6" max="6" width="17.7109375" style="67" customWidth="1"/>
    <col min="7" max="16384" width="9.140625" style="67" customWidth="1"/>
  </cols>
  <sheetData>
    <row r="1" spans="1:5" s="70" customFormat="1" ht="24.75" customHeight="1">
      <c r="A1" s="577" t="s">
        <v>89</v>
      </c>
      <c r="B1" s="577"/>
      <c r="C1" s="577"/>
      <c r="D1" s="577"/>
      <c r="E1" s="577"/>
    </row>
    <row r="2" spans="1:5" s="70" customFormat="1" ht="24.75" customHeight="1">
      <c r="A2" s="71"/>
      <c r="B2" s="150" t="s">
        <v>55</v>
      </c>
      <c r="C2" s="150" t="s">
        <v>56</v>
      </c>
      <c r="D2" s="150" t="s">
        <v>57</v>
      </c>
      <c r="E2" s="150" t="s">
        <v>58</v>
      </c>
    </row>
    <row r="3" spans="1:5" ht="34.5" customHeight="1">
      <c r="A3" s="70"/>
      <c r="B3" s="70"/>
      <c r="C3" s="70"/>
      <c r="D3" s="70"/>
      <c r="E3" s="70"/>
    </row>
    <row r="4" spans="1:5" s="65" customFormat="1" ht="24.75" customHeight="1">
      <c r="A4" s="68">
        <v>1</v>
      </c>
      <c r="B4" s="143"/>
      <c r="C4" s="144"/>
      <c r="D4" s="144"/>
      <c r="E4" s="144"/>
    </row>
    <row r="5" spans="1:5" s="65" customFormat="1" ht="24.75" customHeight="1">
      <c r="A5" s="68"/>
      <c r="B5" s="144"/>
      <c r="C5" s="145"/>
      <c r="D5" s="144"/>
      <c r="E5" s="144"/>
    </row>
    <row r="6" spans="1:5" s="65" customFormat="1" ht="24.75" customHeight="1">
      <c r="A6" s="68">
        <v>2</v>
      </c>
      <c r="B6" s="146"/>
      <c r="C6" s="136"/>
      <c r="D6" s="148"/>
      <c r="E6" s="144"/>
    </row>
    <row r="7" spans="1:5" s="65" customFormat="1" ht="24.75" customHeight="1">
      <c r="A7" s="68"/>
      <c r="B7" s="144"/>
      <c r="C7" s="144"/>
      <c r="D7" s="145"/>
      <c r="E7" s="144"/>
    </row>
    <row r="8" spans="1:5" s="65" customFormat="1" ht="24.75" customHeight="1">
      <c r="A8" s="68">
        <v>3</v>
      </c>
      <c r="B8" s="143"/>
      <c r="C8" s="144"/>
      <c r="D8" s="136"/>
      <c r="E8" s="148"/>
    </row>
    <row r="9" spans="1:5" s="65" customFormat="1" ht="24.75" customHeight="1">
      <c r="A9" s="68"/>
      <c r="B9" s="144"/>
      <c r="C9" s="145"/>
      <c r="D9" s="148"/>
      <c r="E9" s="148"/>
    </row>
    <row r="10" spans="1:5" s="65" customFormat="1" ht="24.75" customHeight="1">
      <c r="A10" s="68">
        <v>4</v>
      </c>
      <c r="B10" s="146"/>
      <c r="C10" s="136"/>
      <c r="D10" s="144"/>
      <c r="E10" s="148"/>
    </row>
    <row r="11" spans="1:5" s="65" customFormat="1" ht="24.75" customHeight="1">
      <c r="A11" s="68"/>
      <c r="B11" s="144"/>
      <c r="C11" s="144"/>
      <c r="D11" s="144"/>
      <c r="E11" s="145"/>
    </row>
    <row r="12" spans="1:5" s="65" customFormat="1" ht="24.75" customHeight="1">
      <c r="A12" s="68">
        <v>5</v>
      </c>
      <c r="B12" s="143"/>
      <c r="C12" s="144"/>
      <c r="D12" s="144"/>
      <c r="E12" s="136"/>
    </row>
    <row r="13" spans="1:5" s="65" customFormat="1" ht="24.75" customHeight="1">
      <c r="A13" s="68"/>
      <c r="B13" s="144"/>
      <c r="C13" s="145"/>
      <c r="D13" s="144"/>
      <c r="E13" s="148"/>
    </row>
    <row r="14" spans="1:5" s="65" customFormat="1" ht="24.75" customHeight="1">
      <c r="A14" s="68">
        <v>6</v>
      </c>
      <c r="B14" s="143"/>
      <c r="C14" s="137"/>
      <c r="D14" s="148"/>
      <c r="E14" s="148"/>
    </row>
    <row r="15" spans="1:5" s="65" customFormat="1" ht="24.75" customHeight="1">
      <c r="A15" s="68"/>
      <c r="B15" s="144"/>
      <c r="C15" s="144"/>
      <c r="D15" s="145"/>
      <c r="E15" s="148"/>
    </row>
    <row r="16" spans="1:5" s="65" customFormat="1" ht="24.75" customHeight="1">
      <c r="A16" s="68">
        <v>7</v>
      </c>
      <c r="B16" s="143"/>
      <c r="C16" s="144"/>
      <c r="D16" s="136"/>
      <c r="E16" s="144"/>
    </row>
    <row r="17" spans="1:5" s="65" customFormat="1" ht="24.75" customHeight="1">
      <c r="A17" s="68"/>
      <c r="B17" s="144"/>
      <c r="C17" s="145"/>
      <c r="D17" s="148"/>
      <c r="E17" s="144"/>
    </row>
    <row r="18" spans="1:5" s="65" customFormat="1" ht="24.75" customHeight="1">
      <c r="A18" s="68">
        <v>8</v>
      </c>
      <c r="B18" s="143"/>
      <c r="C18" s="136"/>
      <c r="D18" s="144"/>
      <c r="E18" s="144"/>
    </row>
  </sheetData>
  <sheetProtection/>
  <mergeCells count="1">
    <mergeCell ref="A1:E1"/>
  </mergeCells>
  <printOptions horizontalCentered="1"/>
  <pageMargins left="0" right="0" top="0.7874015748031497" bottom="0" header="0" footer="0"/>
  <pageSetup blackAndWhite="1" orientation="portrait" paperSize="9" scale="10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67" customWidth="1"/>
    <col min="2" max="5" width="20.7109375" style="67" customWidth="1"/>
    <col min="6" max="6" width="17.7109375" style="67" customWidth="1"/>
    <col min="7" max="16384" width="9.140625" style="67" customWidth="1"/>
  </cols>
  <sheetData>
    <row r="1" spans="1:5" s="70" customFormat="1" ht="24.75" customHeight="1">
      <c r="A1" s="577" t="s">
        <v>194</v>
      </c>
      <c r="B1" s="577"/>
      <c r="C1" s="577"/>
      <c r="D1" s="577"/>
      <c r="E1" s="577"/>
    </row>
    <row r="2" spans="1:5" s="70" customFormat="1" ht="24.75" customHeight="1">
      <c r="A2" s="71"/>
      <c r="B2" s="150" t="s">
        <v>55</v>
      </c>
      <c r="C2" s="150" t="s">
        <v>56</v>
      </c>
      <c r="D2" s="150" t="s">
        <v>57</v>
      </c>
      <c r="E2" s="150" t="s">
        <v>58</v>
      </c>
    </row>
    <row r="3" spans="1:5" ht="34.5" customHeight="1">
      <c r="A3" s="70"/>
      <c r="B3" s="70"/>
      <c r="C3" s="70"/>
      <c r="D3" s="70"/>
      <c r="E3" s="70"/>
    </row>
    <row r="4" spans="1:5" s="65" customFormat="1" ht="24.75" customHeight="1">
      <c r="A4" s="68">
        <v>1</v>
      </c>
      <c r="B4" s="143"/>
      <c r="C4" s="144"/>
      <c r="D4" s="144"/>
      <c r="E4" s="144"/>
    </row>
    <row r="5" spans="1:5" s="65" customFormat="1" ht="24.75" customHeight="1">
      <c r="A5" s="68"/>
      <c r="B5" s="144"/>
      <c r="C5" s="145"/>
      <c r="D5" s="144"/>
      <c r="E5" s="144"/>
    </row>
    <row r="6" spans="1:5" s="65" customFormat="1" ht="24.75" customHeight="1">
      <c r="A6" s="68">
        <v>2</v>
      </c>
      <c r="B6" s="146"/>
      <c r="C6" s="136"/>
      <c r="D6" s="148"/>
      <c r="E6" s="144"/>
    </row>
    <row r="7" spans="1:5" s="65" customFormat="1" ht="24.75" customHeight="1">
      <c r="A7" s="68"/>
      <c r="B7" s="144"/>
      <c r="C7" s="144"/>
      <c r="D7" s="145"/>
      <c r="E7" s="144"/>
    </row>
    <row r="8" spans="1:5" s="65" customFormat="1" ht="24.75" customHeight="1">
      <c r="A8" s="68">
        <v>3</v>
      </c>
      <c r="B8" s="143"/>
      <c r="C8" s="144"/>
      <c r="D8" s="136"/>
      <c r="E8" s="148"/>
    </row>
    <row r="9" spans="1:5" s="65" customFormat="1" ht="24.75" customHeight="1">
      <c r="A9" s="68"/>
      <c r="B9" s="144"/>
      <c r="C9" s="145"/>
      <c r="D9" s="148"/>
      <c r="E9" s="148"/>
    </row>
    <row r="10" spans="1:5" s="65" customFormat="1" ht="24.75" customHeight="1">
      <c r="A10" s="68">
        <v>4</v>
      </c>
      <c r="B10" s="146"/>
      <c r="C10" s="136"/>
      <c r="D10" s="144"/>
      <c r="E10" s="148"/>
    </row>
    <row r="11" spans="1:5" s="65" customFormat="1" ht="24.75" customHeight="1">
      <c r="A11" s="68"/>
      <c r="B11" s="144"/>
      <c r="C11" s="144"/>
      <c r="D11" s="144"/>
      <c r="E11" s="145"/>
    </row>
    <row r="12" spans="1:5" s="65" customFormat="1" ht="24.75" customHeight="1">
      <c r="A12" s="68">
        <v>5</v>
      </c>
      <c r="B12" s="143"/>
      <c r="C12" s="144"/>
      <c r="D12" s="144"/>
      <c r="E12" s="136"/>
    </row>
    <row r="13" spans="1:5" s="65" customFormat="1" ht="24.75" customHeight="1">
      <c r="A13" s="68"/>
      <c r="B13" s="144"/>
      <c r="C13" s="145"/>
      <c r="D13" s="144"/>
      <c r="E13" s="148"/>
    </row>
    <row r="14" spans="1:5" s="65" customFormat="1" ht="24.75" customHeight="1">
      <c r="A14" s="68">
        <v>6</v>
      </c>
      <c r="B14" s="143"/>
      <c r="C14" s="137"/>
      <c r="D14" s="148"/>
      <c r="E14" s="148"/>
    </row>
    <row r="15" spans="1:5" s="65" customFormat="1" ht="24.75" customHeight="1">
      <c r="A15" s="68"/>
      <c r="B15" s="144"/>
      <c r="C15" s="144"/>
      <c r="D15" s="145"/>
      <c r="E15" s="148"/>
    </row>
    <row r="16" spans="1:5" s="65" customFormat="1" ht="24.75" customHeight="1">
      <c r="A16" s="68">
        <v>7</v>
      </c>
      <c r="B16" s="143"/>
      <c r="C16" s="144"/>
      <c r="D16" s="136"/>
      <c r="E16" s="144"/>
    </row>
    <row r="17" spans="1:5" s="65" customFormat="1" ht="24.75" customHeight="1">
      <c r="A17" s="68"/>
      <c r="B17" s="144"/>
      <c r="C17" s="145"/>
      <c r="D17" s="148"/>
      <c r="E17" s="144"/>
    </row>
    <row r="18" spans="1:5" s="65" customFormat="1" ht="24.75" customHeight="1">
      <c r="A18" s="68">
        <v>8</v>
      </c>
      <c r="B18" s="143"/>
      <c r="C18" s="136"/>
      <c r="D18" s="144"/>
      <c r="E18" s="144"/>
    </row>
  </sheetData>
  <sheetProtection/>
  <mergeCells count="1">
    <mergeCell ref="A1:E1"/>
  </mergeCells>
  <printOptions horizontalCentered="1"/>
  <pageMargins left="0" right="0" top="0.7874015748031497" bottom="0" header="0" footer="0"/>
  <pageSetup blackAndWhite="1" orientation="portrait" paperSize="9" scale="10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7109375" style="70" customWidth="1"/>
    <col min="2" max="6" width="19.7109375" style="70" customWidth="1"/>
    <col min="7" max="16384" width="9.140625" style="70" customWidth="1"/>
  </cols>
  <sheetData>
    <row r="1" spans="1:6" s="81" customFormat="1" ht="24.75" customHeight="1">
      <c r="A1" s="577" t="s">
        <v>89</v>
      </c>
      <c r="B1" s="577"/>
      <c r="C1" s="577"/>
      <c r="D1" s="577"/>
      <c r="E1" s="577"/>
      <c r="F1" s="577"/>
    </row>
    <row r="2" spans="1:6" s="81" customFormat="1" ht="24.75" customHeight="1">
      <c r="A2" s="70"/>
      <c r="B2" s="150" t="s">
        <v>54</v>
      </c>
      <c r="C2" s="150" t="s">
        <v>55</v>
      </c>
      <c r="D2" s="150" t="s">
        <v>56</v>
      </c>
      <c r="E2" s="150" t="s">
        <v>57</v>
      </c>
      <c r="F2" s="150" t="s">
        <v>58</v>
      </c>
    </row>
    <row r="3" spans="1:6" s="81" customFormat="1" ht="34.5" customHeight="1">
      <c r="A3" s="70"/>
      <c r="B3" s="109"/>
      <c r="C3" s="109"/>
      <c r="D3" s="109"/>
      <c r="E3" s="109"/>
      <c r="F3" s="109"/>
    </row>
    <row r="4" spans="1:6" s="81" customFormat="1" ht="24.75" customHeight="1">
      <c r="A4" s="68">
        <v>1</v>
      </c>
      <c r="B4" s="143"/>
      <c r="C4" s="84"/>
      <c r="D4" s="84"/>
      <c r="E4" s="84"/>
      <c r="F4" s="84"/>
    </row>
    <row r="5" spans="1:6" s="81" customFormat="1" ht="24.75" customHeight="1">
      <c r="A5" s="68"/>
      <c r="B5" s="144"/>
      <c r="C5" s="145"/>
      <c r="D5" s="84"/>
      <c r="E5" s="84"/>
      <c r="F5" s="84"/>
    </row>
    <row r="6" spans="1:6" s="81" customFormat="1" ht="24.75" customHeight="1">
      <c r="A6" s="68">
        <v>2</v>
      </c>
      <c r="B6" s="143"/>
      <c r="C6" s="136"/>
      <c r="D6" s="92"/>
      <c r="E6" s="84"/>
      <c r="F6" s="84"/>
    </row>
    <row r="7" spans="1:6" s="81" customFormat="1" ht="24.75" customHeight="1">
      <c r="A7" s="68"/>
      <c r="B7" s="144"/>
      <c r="C7" s="84"/>
      <c r="D7" s="145"/>
      <c r="E7" s="84"/>
      <c r="F7" s="84"/>
    </row>
    <row r="8" spans="1:6" s="81" customFormat="1" ht="24.75" customHeight="1">
      <c r="A8" s="68">
        <v>3</v>
      </c>
      <c r="B8" s="143"/>
      <c r="C8" s="84"/>
      <c r="D8" s="136"/>
      <c r="E8" s="92"/>
      <c r="F8" s="84"/>
    </row>
    <row r="9" spans="1:6" s="81" customFormat="1" ht="24.75" customHeight="1">
      <c r="A9" s="68"/>
      <c r="B9" s="144"/>
      <c r="C9" s="145"/>
      <c r="D9" s="92"/>
      <c r="E9" s="92"/>
      <c r="F9" s="84"/>
    </row>
    <row r="10" spans="1:6" s="81" customFormat="1" ht="24.75" customHeight="1">
      <c r="A10" s="68">
        <v>4</v>
      </c>
      <c r="B10" s="143"/>
      <c r="C10" s="136"/>
      <c r="D10" s="84"/>
      <c r="E10" s="92"/>
      <c r="F10" s="84"/>
    </row>
    <row r="11" spans="1:6" s="81" customFormat="1" ht="24.75" customHeight="1">
      <c r="A11" s="68"/>
      <c r="B11" s="144"/>
      <c r="C11" s="84"/>
      <c r="D11" s="84"/>
      <c r="E11" s="145"/>
      <c r="F11" s="84"/>
    </row>
    <row r="12" spans="1:6" s="81" customFormat="1" ht="24.75" customHeight="1">
      <c r="A12" s="68">
        <v>5</v>
      </c>
      <c r="B12" s="143"/>
      <c r="C12" s="84"/>
      <c r="D12" s="84"/>
      <c r="E12" s="137"/>
      <c r="F12" s="92"/>
    </row>
    <row r="13" spans="1:6" s="81" customFormat="1" ht="24.75" customHeight="1">
      <c r="A13" s="68"/>
      <c r="B13" s="144"/>
      <c r="C13" s="145"/>
      <c r="D13" s="84"/>
      <c r="E13" s="92"/>
      <c r="F13" s="92"/>
    </row>
    <row r="14" spans="1:6" s="81" customFormat="1" ht="24.75" customHeight="1">
      <c r="A14" s="68">
        <v>6</v>
      </c>
      <c r="B14" s="143"/>
      <c r="C14" s="137"/>
      <c r="D14" s="92"/>
      <c r="E14" s="92"/>
      <c r="F14" s="92"/>
    </row>
    <row r="15" spans="1:6" s="81" customFormat="1" ht="24.75" customHeight="1">
      <c r="A15" s="68"/>
      <c r="B15" s="144"/>
      <c r="C15" s="84"/>
      <c r="D15" s="145"/>
      <c r="E15" s="92"/>
      <c r="F15" s="92"/>
    </row>
    <row r="16" spans="1:6" s="81" customFormat="1" ht="24.75" customHeight="1">
      <c r="A16" s="68">
        <v>7</v>
      </c>
      <c r="B16" s="143"/>
      <c r="C16" s="84"/>
      <c r="D16" s="136"/>
      <c r="E16" s="84"/>
      <c r="F16" s="92"/>
    </row>
    <row r="17" spans="1:6" s="81" customFormat="1" ht="24.75" customHeight="1">
      <c r="A17" s="68"/>
      <c r="B17" s="144"/>
      <c r="C17" s="145"/>
      <c r="D17" s="92"/>
      <c r="E17" s="84"/>
      <c r="F17" s="92"/>
    </row>
    <row r="18" spans="1:6" s="81" customFormat="1" ht="24.75" customHeight="1">
      <c r="A18" s="68">
        <v>8</v>
      </c>
      <c r="B18" s="143"/>
      <c r="C18" s="136"/>
      <c r="D18" s="84"/>
      <c r="E18" s="84"/>
      <c r="F18" s="92"/>
    </row>
    <row r="19" spans="1:6" s="81" customFormat="1" ht="24.75" customHeight="1">
      <c r="A19" s="68"/>
      <c r="B19" s="144"/>
      <c r="C19" s="84"/>
      <c r="D19" s="84"/>
      <c r="E19" s="84"/>
      <c r="F19" s="145"/>
    </row>
    <row r="20" spans="1:6" s="81" customFormat="1" ht="24.75" customHeight="1">
      <c r="A20" s="68">
        <v>9</v>
      </c>
      <c r="B20" s="143"/>
      <c r="C20" s="84"/>
      <c r="D20" s="84"/>
      <c r="E20" s="84"/>
      <c r="F20" s="136"/>
    </row>
    <row r="21" spans="1:6" ht="24.75" customHeight="1">
      <c r="A21" s="68"/>
      <c r="B21" s="144"/>
      <c r="C21" s="145"/>
      <c r="D21" s="84"/>
      <c r="E21" s="84"/>
      <c r="F21" s="92"/>
    </row>
    <row r="22" spans="1:6" ht="24.75" customHeight="1">
      <c r="A22" s="68">
        <v>10</v>
      </c>
      <c r="B22" s="143"/>
      <c r="C22" s="136"/>
      <c r="D22" s="92"/>
      <c r="E22" s="84"/>
      <c r="F22" s="92"/>
    </row>
    <row r="23" spans="1:6" ht="24.75" customHeight="1">
      <c r="A23" s="69"/>
      <c r="B23" s="144"/>
      <c r="C23" s="84"/>
      <c r="D23" s="145"/>
      <c r="E23" s="84"/>
      <c r="F23" s="92"/>
    </row>
    <row r="24" spans="1:6" ht="24.75" customHeight="1">
      <c r="A24" s="69">
        <v>11</v>
      </c>
      <c r="B24" s="143"/>
      <c r="C24" s="84"/>
      <c r="D24" s="136"/>
      <c r="E24" s="92"/>
      <c r="F24" s="92"/>
    </row>
    <row r="25" spans="1:6" ht="24.75" customHeight="1">
      <c r="A25" s="69"/>
      <c r="B25" s="144"/>
      <c r="C25" s="145"/>
      <c r="D25" s="92"/>
      <c r="E25" s="92"/>
      <c r="F25" s="92"/>
    </row>
    <row r="26" spans="1:6" ht="24.75" customHeight="1">
      <c r="A26" s="69">
        <v>12</v>
      </c>
      <c r="B26" s="143"/>
      <c r="C26" s="136"/>
      <c r="D26" s="84"/>
      <c r="E26" s="92"/>
      <c r="F26" s="92"/>
    </row>
    <row r="27" spans="1:6" ht="24.75" customHeight="1">
      <c r="A27" s="69"/>
      <c r="B27" s="144"/>
      <c r="C27" s="84"/>
      <c r="D27" s="84"/>
      <c r="E27" s="145"/>
      <c r="F27" s="92"/>
    </row>
    <row r="28" spans="1:6" ht="24.75" customHeight="1">
      <c r="A28" s="69">
        <v>13</v>
      </c>
      <c r="B28" s="143"/>
      <c r="C28" s="84"/>
      <c r="D28" s="84"/>
      <c r="E28" s="136"/>
      <c r="F28" s="83"/>
    </row>
    <row r="29" spans="1:6" ht="24.75" customHeight="1">
      <c r="A29" s="69"/>
      <c r="B29" s="144"/>
      <c r="C29" s="145"/>
      <c r="D29" s="84"/>
      <c r="E29" s="92"/>
      <c r="F29" s="83"/>
    </row>
    <row r="30" spans="1:6" ht="24.75" customHeight="1">
      <c r="A30" s="69">
        <v>14</v>
      </c>
      <c r="B30" s="143"/>
      <c r="C30" s="137"/>
      <c r="D30" s="92"/>
      <c r="E30" s="92"/>
      <c r="F30" s="83"/>
    </row>
    <row r="31" spans="1:6" ht="24.75" customHeight="1">
      <c r="A31" s="69"/>
      <c r="B31" s="144"/>
      <c r="C31" s="84"/>
      <c r="D31" s="145"/>
      <c r="E31" s="92"/>
      <c r="F31" s="83"/>
    </row>
    <row r="32" spans="1:6" ht="24.75" customHeight="1">
      <c r="A32" s="69">
        <v>15</v>
      </c>
      <c r="B32" s="143"/>
      <c r="C32" s="84"/>
      <c r="D32" s="136"/>
      <c r="E32" s="84"/>
      <c r="F32" s="83"/>
    </row>
    <row r="33" spans="1:6" ht="24.75" customHeight="1">
      <c r="A33" s="69"/>
      <c r="B33" s="144"/>
      <c r="C33" s="145"/>
      <c r="D33" s="92"/>
      <c r="E33" s="84"/>
      <c r="F33" s="83"/>
    </row>
    <row r="34" spans="1:6" ht="24.75" customHeight="1">
      <c r="A34" s="69">
        <v>16</v>
      </c>
      <c r="B34" s="143"/>
      <c r="C34" s="136"/>
      <c r="D34" s="84"/>
      <c r="E34" s="84"/>
      <c r="F34" s="83"/>
    </row>
  </sheetData>
  <sheetProtection/>
  <mergeCells count="1">
    <mergeCell ref="A1:F1"/>
  </mergeCells>
  <printOptions horizontalCentered="1" verticalCentered="1"/>
  <pageMargins left="0" right="0" top="0" bottom="0" header="0" footer="0"/>
  <pageSetup blackAndWhite="1" fitToHeight="1" fitToWidth="1" orientation="portrait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70" customWidth="1"/>
    <col min="2" max="6" width="19.7109375" style="70" customWidth="1"/>
    <col min="7" max="16384" width="9.140625" style="70" customWidth="1"/>
  </cols>
  <sheetData>
    <row r="1" spans="1:6" s="81" customFormat="1" ht="24.75" customHeight="1">
      <c r="A1" s="577" t="s">
        <v>194</v>
      </c>
      <c r="B1" s="577"/>
      <c r="C1" s="577"/>
      <c r="D1" s="577"/>
      <c r="E1" s="577"/>
      <c r="F1" s="577"/>
    </row>
    <row r="2" spans="1:6" s="81" customFormat="1" ht="24.75" customHeight="1">
      <c r="A2" s="70"/>
      <c r="B2" s="150" t="s">
        <v>54</v>
      </c>
      <c r="C2" s="150" t="s">
        <v>55</v>
      </c>
      <c r="D2" s="150" t="s">
        <v>56</v>
      </c>
      <c r="E2" s="150" t="s">
        <v>57</v>
      </c>
      <c r="F2" s="150" t="s">
        <v>58</v>
      </c>
    </row>
    <row r="3" spans="1:6" s="81" customFormat="1" ht="34.5" customHeight="1">
      <c r="A3" s="70"/>
      <c r="B3" s="109"/>
      <c r="C3" s="109"/>
      <c r="D3" s="109"/>
      <c r="E3" s="109"/>
      <c r="F3" s="109"/>
    </row>
    <row r="4" spans="1:6" s="81" customFormat="1" ht="24.75" customHeight="1">
      <c r="A4" s="68">
        <v>1</v>
      </c>
      <c r="B4" s="143"/>
      <c r="C4" s="84"/>
      <c r="D4" s="84"/>
      <c r="E4" s="84"/>
      <c r="F4" s="84"/>
    </row>
    <row r="5" spans="1:6" s="81" customFormat="1" ht="24.75" customHeight="1">
      <c r="A5" s="68"/>
      <c r="B5" s="144"/>
      <c r="C5" s="145"/>
      <c r="D5" s="84"/>
      <c r="E5" s="84"/>
      <c r="F5" s="84"/>
    </row>
    <row r="6" spans="1:6" s="81" customFormat="1" ht="24.75" customHeight="1">
      <c r="A6" s="68">
        <v>2</v>
      </c>
      <c r="B6" s="143"/>
      <c r="C6" s="136"/>
      <c r="D6" s="92"/>
      <c r="E6" s="84"/>
      <c r="F6" s="84"/>
    </row>
    <row r="7" spans="1:6" s="81" customFormat="1" ht="24.75" customHeight="1">
      <c r="A7" s="68"/>
      <c r="B7" s="144"/>
      <c r="C7" s="84"/>
      <c r="D7" s="145"/>
      <c r="E7" s="84"/>
      <c r="F7" s="84"/>
    </row>
    <row r="8" spans="1:6" s="81" customFormat="1" ht="24.75" customHeight="1">
      <c r="A8" s="68">
        <v>3</v>
      </c>
      <c r="B8" s="143"/>
      <c r="C8" s="84"/>
      <c r="D8" s="136"/>
      <c r="E8" s="92"/>
      <c r="F8" s="84"/>
    </row>
    <row r="9" spans="1:6" s="81" customFormat="1" ht="24.75" customHeight="1">
      <c r="A9" s="68"/>
      <c r="B9" s="144"/>
      <c r="C9" s="145"/>
      <c r="D9" s="92"/>
      <c r="E9" s="92"/>
      <c r="F9" s="84"/>
    </row>
    <row r="10" spans="1:6" s="81" customFormat="1" ht="24.75" customHeight="1">
      <c r="A10" s="68">
        <v>4</v>
      </c>
      <c r="B10" s="143"/>
      <c r="C10" s="136"/>
      <c r="D10" s="84"/>
      <c r="E10" s="92"/>
      <c r="F10" s="84"/>
    </row>
    <row r="11" spans="1:6" s="81" customFormat="1" ht="24.75" customHeight="1">
      <c r="A11" s="68"/>
      <c r="B11" s="144"/>
      <c r="C11" s="84"/>
      <c r="D11" s="84"/>
      <c r="E11" s="145"/>
      <c r="F11" s="84"/>
    </row>
    <row r="12" spans="1:6" s="81" customFormat="1" ht="24.75" customHeight="1">
      <c r="A12" s="68">
        <v>5</v>
      </c>
      <c r="B12" s="143"/>
      <c r="C12" s="84"/>
      <c r="D12" s="84"/>
      <c r="E12" s="137"/>
      <c r="F12" s="92"/>
    </row>
    <row r="13" spans="1:6" s="81" customFormat="1" ht="24.75" customHeight="1">
      <c r="A13" s="68"/>
      <c r="B13" s="144"/>
      <c r="C13" s="145"/>
      <c r="D13" s="84"/>
      <c r="E13" s="92"/>
      <c r="F13" s="92"/>
    </row>
    <row r="14" spans="1:6" s="81" customFormat="1" ht="24.75" customHeight="1">
      <c r="A14" s="68">
        <v>6</v>
      </c>
      <c r="B14" s="143"/>
      <c r="C14" s="137"/>
      <c r="D14" s="92"/>
      <c r="E14" s="92"/>
      <c r="F14" s="92"/>
    </row>
    <row r="15" spans="1:6" s="81" customFormat="1" ht="24.75" customHeight="1">
      <c r="A15" s="68"/>
      <c r="B15" s="144"/>
      <c r="C15" s="84"/>
      <c r="D15" s="145"/>
      <c r="E15" s="92"/>
      <c r="F15" s="92"/>
    </row>
    <row r="16" spans="1:6" s="81" customFormat="1" ht="24.75" customHeight="1">
      <c r="A16" s="68">
        <v>7</v>
      </c>
      <c r="B16" s="143"/>
      <c r="C16" s="84"/>
      <c r="D16" s="136"/>
      <c r="E16" s="84"/>
      <c r="F16" s="92"/>
    </row>
    <row r="17" spans="1:6" s="81" customFormat="1" ht="24.75" customHeight="1">
      <c r="A17" s="68"/>
      <c r="B17" s="144"/>
      <c r="C17" s="145"/>
      <c r="D17" s="92"/>
      <c r="E17" s="84"/>
      <c r="F17" s="92"/>
    </row>
    <row r="18" spans="1:6" s="81" customFormat="1" ht="24.75" customHeight="1">
      <c r="A18" s="68">
        <v>8</v>
      </c>
      <c r="B18" s="143"/>
      <c r="C18" s="136"/>
      <c r="D18" s="84"/>
      <c r="E18" s="84"/>
      <c r="F18" s="92"/>
    </row>
    <row r="19" spans="1:6" s="81" customFormat="1" ht="24.75" customHeight="1">
      <c r="A19" s="68"/>
      <c r="B19" s="144"/>
      <c r="C19" s="84"/>
      <c r="D19" s="84"/>
      <c r="E19" s="84"/>
      <c r="F19" s="145"/>
    </row>
    <row r="20" spans="1:6" s="81" customFormat="1" ht="24.75" customHeight="1">
      <c r="A20" s="68">
        <v>9</v>
      </c>
      <c r="B20" s="143"/>
      <c r="C20" s="84"/>
      <c r="D20" s="84"/>
      <c r="E20" s="84"/>
      <c r="F20" s="136"/>
    </row>
    <row r="21" spans="1:6" ht="24.75" customHeight="1">
      <c r="A21" s="68"/>
      <c r="B21" s="144"/>
      <c r="C21" s="145"/>
      <c r="D21" s="84"/>
      <c r="E21" s="84"/>
      <c r="F21" s="92"/>
    </row>
    <row r="22" spans="1:6" ht="24.75" customHeight="1">
      <c r="A22" s="68">
        <v>10</v>
      </c>
      <c r="B22" s="143"/>
      <c r="C22" s="136"/>
      <c r="D22" s="92"/>
      <c r="E22" s="84"/>
      <c r="F22" s="92"/>
    </row>
    <row r="23" spans="1:6" ht="24.75" customHeight="1">
      <c r="A23" s="69"/>
      <c r="B23" s="144"/>
      <c r="C23" s="84"/>
      <c r="D23" s="145"/>
      <c r="E23" s="84"/>
      <c r="F23" s="92"/>
    </row>
    <row r="24" spans="1:6" ht="24.75" customHeight="1">
      <c r="A24" s="69">
        <v>11</v>
      </c>
      <c r="B24" s="143"/>
      <c r="C24" s="84"/>
      <c r="D24" s="136"/>
      <c r="E24" s="92"/>
      <c r="F24" s="92"/>
    </row>
    <row r="25" spans="1:6" ht="24.75" customHeight="1">
      <c r="A25" s="69"/>
      <c r="B25" s="144"/>
      <c r="C25" s="145"/>
      <c r="D25" s="92"/>
      <c r="E25" s="92"/>
      <c r="F25" s="92"/>
    </row>
    <row r="26" spans="1:6" ht="24.75" customHeight="1">
      <c r="A26" s="69">
        <v>12</v>
      </c>
      <c r="B26" s="143"/>
      <c r="C26" s="136"/>
      <c r="D26" s="84"/>
      <c r="E26" s="92"/>
      <c r="F26" s="92"/>
    </row>
    <row r="27" spans="1:6" ht="24.75" customHeight="1">
      <c r="A27" s="69"/>
      <c r="B27" s="144"/>
      <c r="C27" s="84"/>
      <c r="D27" s="84"/>
      <c r="E27" s="145"/>
      <c r="F27" s="92"/>
    </row>
    <row r="28" spans="1:6" ht="24.75" customHeight="1">
      <c r="A28" s="69">
        <v>13</v>
      </c>
      <c r="B28" s="143"/>
      <c r="C28" s="84"/>
      <c r="D28" s="84"/>
      <c r="E28" s="136"/>
      <c r="F28" s="83"/>
    </row>
    <row r="29" spans="1:6" ht="24.75" customHeight="1">
      <c r="A29" s="69"/>
      <c r="B29" s="144"/>
      <c r="C29" s="145"/>
      <c r="D29" s="84"/>
      <c r="E29" s="92"/>
      <c r="F29" s="83"/>
    </row>
    <row r="30" spans="1:6" ht="24.75" customHeight="1">
      <c r="A30" s="69">
        <v>14</v>
      </c>
      <c r="B30" s="143"/>
      <c r="C30" s="137"/>
      <c r="D30" s="92"/>
      <c r="E30" s="92"/>
      <c r="F30" s="83"/>
    </row>
    <row r="31" spans="1:6" ht="24.75" customHeight="1">
      <c r="A31" s="69"/>
      <c r="B31" s="144"/>
      <c r="C31" s="84"/>
      <c r="D31" s="145"/>
      <c r="E31" s="92"/>
      <c r="F31" s="83"/>
    </row>
    <row r="32" spans="1:6" ht="24.75" customHeight="1">
      <c r="A32" s="69">
        <v>15</v>
      </c>
      <c r="B32" s="143"/>
      <c r="C32" s="84"/>
      <c r="D32" s="136"/>
      <c r="E32" s="84"/>
      <c r="F32" s="83"/>
    </row>
    <row r="33" spans="1:6" ht="24.75" customHeight="1">
      <c r="A33" s="69"/>
      <c r="B33" s="144"/>
      <c r="C33" s="145"/>
      <c r="D33" s="92"/>
      <c r="E33" s="84"/>
      <c r="F33" s="83"/>
    </row>
    <row r="34" spans="1:6" ht="24.75" customHeight="1">
      <c r="A34" s="69">
        <v>16</v>
      </c>
      <c r="B34" s="143"/>
      <c r="C34" s="136"/>
      <c r="D34" s="84"/>
      <c r="E34" s="84"/>
      <c r="F34" s="83"/>
    </row>
  </sheetData>
  <sheetProtection/>
  <mergeCells count="1">
    <mergeCell ref="A1:F1"/>
  </mergeCells>
  <printOptions horizontalCentered="1" verticalCentered="1"/>
  <pageMargins left="0" right="0" top="0" bottom="0" header="0" footer="0"/>
  <pageSetup blackAndWhite="1" fitToHeight="1" fitToWidth="1" orientation="portrait" paperSize="9" scale="9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B2" sqref="B2:F64"/>
    </sheetView>
  </sheetViews>
  <sheetFormatPr defaultColWidth="9.140625" defaultRowHeight="12.75"/>
  <cols>
    <col min="1" max="1" width="3.8515625" style="67" customWidth="1"/>
    <col min="2" max="7" width="30.7109375" style="67" customWidth="1"/>
    <col min="8" max="16384" width="9.140625" style="67" customWidth="1"/>
  </cols>
  <sheetData>
    <row r="1" spans="1:6" s="65" customFormat="1" ht="24.75" customHeight="1">
      <c r="A1" s="67"/>
      <c r="B1" s="577" t="s">
        <v>89</v>
      </c>
      <c r="C1" s="577"/>
      <c r="D1" s="577"/>
      <c r="E1" s="577"/>
      <c r="F1" s="577"/>
    </row>
    <row r="2" spans="1:7" s="65" customFormat="1" ht="22.5" customHeight="1">
      <c r="A2" s="68">
        <v>1</v>
      </c>
      <c r="B2" s="133"/>
      <c r="C2" s="84"/>
      <c r="D2" s="84"/>
      <c r="E2" s="84"/>
      <c r="F2" s="84"/>
      <c r="G2" s="93"/>
    </row>
    <row r="3" spans="1:7" s="65" customFormat="1" ht="22.5" customHeight="1">
      <c r="A3" s="68"/>
      <c r="B3" s="84"/>
      <c r="C3" s="134"/>
      <c r="D3" s="84"/>
      <c r="E3" s="84"/>
      <c r="F3" s="84"/>
      <c r="G3" s="93"/>
    </row>
    <row r="4" spans="1:7" s="65" customFormat="1" ht="22.5" customHeight="1">
      <c r="A4" s="68">
        <v>2</v>
      </c>
      <c r="B4" s="133"/>
      <c r="C4" s="147"/>
      <c r="D4" s="92"/>
      <c r="E4" s="84"/>
      <c r="F4" s="84"/>
      <c r="G4" s="93"/>
    </row>
    <row r="5" spans="1:7" s="65" customFormat="1" ht="22.5" customHeight="1">
      <c r="A5" s="68"/>
      <c r="B5" s="84"/>
      <c r="C5" s="84"/>
      <c r="D5" s="134"/>
      <c r="E5" s="84"/>
      <c r="F5" s="84"/>
      <c r="G5" s="93"/>
    </row>
    <row r="6" spans="1:7" s="65" customFormat="1" ht="22.5" customHeight="1">
      <c r="A6" s="68">
        <v>3</v>
      </c>
      <c r="B6" s="133"/>
      <c r="C6" s="84"/>
      <c r="D6" s="147"/>
      <c r="E6" s="92"/>
      <c r="F6" s="84"/>
      <c r="G6" s="93"/>
    </row>
    <row r="7" spans="1:7" s="65" customFormat="1" ht="22.5" customHeight="1">
      <c r="A7" s="68"/>
      <c r="B7" s="84"/>
      <c r="C7" s="134"/>
      <c r="D7" s="92"/>
      <c r="E7" s="92"/>
      <c r="F7" s="84"/>
      <c r="G7" s="93"/>
    </row>
    <row r="8" spans="1:7" s="65" customFormat="1" ht="22.5" customHeight="1">
      <c r="A8" s="68">
        <v>4</v>
      </c>
      <c r="B8" s="133"/>
      <c r="C8" s="147"/>
      <c r="D8" s="84"/>
      <c r="E8" s="92"/>
      <c r="F8" s="84"/>
      <c r="G8" s="93"/>
    </row>
    <row r="9" spans="1:7" s="65" customFormat="1" ht="22.5" customHeight="1">
      <c r="A9" s="68"/>
      <c r="B9" s="84"/>
      <c r="C9" s="84"/>
      <c r="D9" s="84"/>
      <c r="E9" s="134"/>
      <c r="F9" s="84"/>
      <c r="G9" s="93"/>
    </row>
    <row r="10" spans="1:7" s="65" customFormat="1" ht="22.5" customHeight="1">
      <c r="A10" s="68">
        <v>5</v>
      </c>
      <c r="B10" s="133"/>
      <c r="C10" s="84"/>
      <c r="D10" s="84"/>
      <c r="E10" s="147"/>
      <c r="F10" s="92"/>
      <c r="G10" s="93"/>
    </row>
    <row r="11" spans="1:7" s="65" customFormat="1" ht="22.5" customHeight="1">
      <c r="A11" s="68"/>
      <c r="B11" s="84"/>
      <c r="C11" s="134"/>
      <c r="D11" s="84"/>
      <c r="E11" s="92"/>
      <c r="F11" s="92"/>
      <c r="G11" s="93"/>
    </row>
    <row r="12" spans="1:7" s="65" customFormat="1" ht="22.5" customHeight="1">
      <c r="A12" s="68">
        <v>6</v>
      </c>
      <c r="B12" s="133"/>
      <c r="C12" s="149"/>
      <c r="D12" s="92"/>
      <c r="E12" s="92"/>
      <c r="F12" s="92"/>
      <c r="G12" s="93"/>
    </row>
    <row r="13" spans="1:7" s="65" customFormat="1" ht="22.5" customHeight="1">
      <c r="A13" s="68"/>
      <c r="B13" s="84"/>
      <c r="C13" s="84"/>
      <c r="D13" s="134"/>
      <c r="E13" s="92"/>
      <c r="F13" s="92"/>
      <c r="G13" s="93"/>
    </row>
    <row r="14" spans="1:7" s="65" customFormat="1" ht="22.5" customHeight="1">
      <c r="A14" s="68">
        <v>7</v>
      </c>
      <c r="B14" s="133"/>
      <c r="C14" s="84"/>
      <c r="D14" s="147"/>
      <c r="E14" s="84"/>
      <c r="F14" s="92"/>
      <c r="G14" s="93"/>
    </row>
    <row r="15" spans="1:7" s="65" customFormat="1" ht="22.5" customHeight="1">
      <c r="A15" s="68"/>
      <c r="B15" s="84"/>
      <c r="C15" s="134"/>
      <c r="D15" s="92"/>
      <c r="E15" s="84"/>
      <c r="F15" s="92"/>
      <c r="G15" s="93"/>
    </row>
    <row r="16" spans="1:7" s="65" customFormat="1" ht="22.5" customHeight="1">
      <c r="A16" s="68">
        <v>8</v>
      </c>
      <c r="B16" s="133"/>
      <c r="C16" s="147"/>
      <c r="D16" s="84"/>
      <c r="E16" s="84"/>
      <c r="F16" s="92"/>
      <c r="G16" s="93"/>
    </row>
    <row r="17" spans="1:7" s="65" customFormat="1" ht="22.5" customHeight="1">
      <c r="A17" s="68"/>
      <c r="B17" s="84"/>
      <c r="C17" s="84"/>
      <c r="D17" s="84"/>
      <c r="E17" s="84"/>
      <c r="F17" s="134"/>
      <c r="G17" s="93"/>
    </row>
    <row r="18" spans="1:7" s="65" customFormat="1" ht="22.5" customHeight="1">
      <c r="A18" s="68">
        <v>9</v>
      </c>
      <c r="B18" s="133"/>
      <c r="C18" s="84"/>
      <c r="D18" s="84"/>
      <c r="E18" s="84"/>
      <c r="F18" s="151"/>
      <c r="G18" s="93"/>
    </row>
    <row r="19" spans="1:7" ht="22.5" customHeight="1">
      <c r="A19" s="68"/>
      <c r="B19" s="84"/>
      <c r="C19" s="134"/>
      <c r="D19" s="84"/>
      <c r="E19" s="84"/>
      <c r="F19" s="139"/>
      <c r="G19" s="89"/>
    </row>
    <row r="20" spans="1:7" ht="22.5" customHeight="1">
      <c r="A20" s="68">
        <v>10</v>
      </c>
      <c r="B20" s="133"/>
      <c r="C20" s="147"/>
      <c r="D20" s="92"/>
      <c r="E20" s="84"/>
      <c r="F20" s="139"/>
      <c r="G20" s="89"/>
    </row>
    <row r="21" spans="1:7" ht="22.5" customHeight="1">
      <c r="A21" s="69"/>
      <c r="B21" s="84"/>
      <c r="C21" s="84"/>
      <c r="D21" s="134"/>
      <c r="E21" s="84"/>
      <c r="F21" s="139"/>
      <c r="G21" s="89"/>
    </row>
    <row r="22" spans="1:7" ht="22.5" customHeight="1">
      <c r="A22" s="69">
        <v>11</v>
      </c>
      <c r="B22" s="133"/>
      <c r="C22" s="84"/>
      <c r="D22" s="147"/>
      <c r="E22" s="92"/>
      <c r="F22" s="139"/>
      <c r="G22" s="89"/>
    </row>
    <row r="23" spans="1:7" ht="22.5" customHeight="1">
      <c r="A23" s="69"/>
      <c r="B23" s="84"/>
      <c r="C23" s="134"/>
      <c r="D23" s="92"/>
      <c r="E23" s="92"/>
      <c r="F23" s="139"/>
      <c r="G23" s="89"/>
    </row>
    <row r="24" spans="1:7" ht="22.5" customHeight="1">
      <c r="A24" s="69">
        <v>12</v>
      </c>
      <c r="B24" s="133"/>
      <c r="C24" s="147"/>
      <c r="D24" s="84"/>
      <c r="E24" s="92"/>
      <c r="F24" s="139"/>
      <c r="G24" s="89"/>
    </row>
    <row r="25" spans="1:7" ht="22.5" customHeight="1">
      <c r="A25" s="69"/>
      <c r="B25" s="84"/>
      <c r="C25" s="84"/>
      <c r="D25" s="84"/>
      <c r="E25" s="134"/>
      <c r="F25" s="139"/>
      <c r="G25" s="89"/>
    </row>
    <row r="26" spans="1:7" ht="22.5" customHeight="1">
      <c r="A26" s="69">
        <v>13</v>
      </c>
      <c r="B26" s="133"/>
      <c r="C26" s="84"/>
      <c r="D26" s="84"/>
      <c r="E26" s="147"/>
      <c r="F26" s="138"/>
      <c r="G26" s="89"/>
    </row>
    <row r="27" spans="1:7" ht="22.5" customHeight="1">
      <c r="A27" s="69"/>
      <c r="B27" s="84"/>
      <c r="C27" s="134"/>
      <c r="D27" s="84"/>
      <c r="E27" s="92"/>
      <c r="F27" s="138"/>
      <c r="G27" s="89"/>
    </row>
    <row r="28" spans="1:7" ht="22.5" customHeight="1">
      <c r="A28" s="69">
        <v>14</v>
      </c>
      <c r="B28" s="133"/>
      <c r="C28" s="149"/>
      <c r="D28" s="92"/>
      <c r="E28" s="92"/>
      <c r="F28" s="138"/>
      <c r="G28" s="89"/>
    </row>
    <row r="29" spans="1:7" ht="22.5" customHeight="1">
      <c r="A29" s="69"/>
      <c r="B29" s="84"/>
      <c r="C29" s="84"/>
      <c r="D29" s="134"/>
      <c r="E29" s="92"/>
      <c r="F29" s="138"/>
      <c r="G29" s="89"/>
    </row>
    <row r="30" spans="1:7" ht="22.5" customHeight="1">
      <c r="A30" s="69">
        <v>15</v>
      </c>
      <c r="B30" s="133"/>
      <c r="C30" s="84"/>
      <c r="D30" s="147"/>
      <c r="E30" s="84"/>
      <c r="F30" s="138"/>
      <c r="G30" s="89"/>
    </row>
    <row r="31" spans="1:7" ht="22.5" customHeight="1">
      <c r="A31" s="69"/>
      <c r="B31" s="84"/>
      <c r="C31" s="134"/>
      <c r="D31" s="92"/>
      <c r="E31" s="84"/>
      <c r="F31" s="138"/>
      <c r="G31" s="89"/>
    </row>
    <row r="32" spans="1:7" ht="22.5" customHeight="1">
      <c r="A32" s="69">
        <v>16</v>
      </c>
      <c r="B32" s="133"/>
      <c r="C32" s="147"/>
      <c r="D32" s="84"/>
      <c r="E32" s="84"/>
      <c r="F32" s="138"/>
      <c r="G32" s="89"/>
    </row>
    <row r="33" spans="2:7" ht="22.5" customHeight="1">
      <c r="B33" s="83"/>
      <c r="C33" s="83"/>
      <c r="D33" s="83"/>
      <c r="E33" s="83"/>
      <c r="F33" s="84"/>
      <c r="G33" s="134" t="s">
        <v>90</v>
      </c>
    </row>
    <row r="34" spans="1:8" ht="22.5" customHeight="1">
      <c r="A34" s="68">
        <v>17</v>
      </c>
      <c r="B34" s="133"/>
      <c r="C34" s="83"/>
      <c r="D34" s="83"/>
      <c r="E34" s="83"/>
      <c r="F34" s="89"/>
      <c r="G34" s="147" t="s">
        <v>88</v>
      </c>
      <c r="H34" s="65"/>
    </row>
    <row r="35" spans="1:8" ht="22.5" customHeight="1">
      <c r="A35" s="68"/>
      <c r="B35" s="84"/>
      <c r="C35" s="134"/>
      <c r="D35" s="84"/>
      <c r="E35" s="84"/>
      <c r="F35" s="89"/>
      <c r="G35" s="94"/>
      <c r="H35" s="65"/>
    </row>
    <row r="36" spans="1:7" ht="22.5" customHeight="1">
      <c r="A36" s="68">
        <v>18</v>
      </c>
      <c r="B36" s="133"/>
      <c r="C36" s="147"/>
      <c r="D36" s="92"/>
      <c r="E36" s="84"/>
      <c r="F36" s="138"/>
      <c r="G36" s="89"/>
    </row>
    <row r="37" spans="1:7" ht="22.5" customHeight="1">
      <c r="A37" s="68"/>
      <c r="B37" s="84"/>
      <c r="C37" s="84"/>
      <c r="D37" s="134"/>
      <c r="E37" s="84"/>
      <c r="F37" s="138"/>
      <c r="G37" s="89"/>
    </row>
    <row r="38" spans="1:7" ht="22.5" customHeight="1">
      <c r="A38" s="68">
        <v>19</v>
      </c>
      <c r="B38" s="133"/>
      <c r="C38" s="84"/>
      <c r="D38" s="147"/>
      <c r="E38" s="92"/>
      <c r="F38" s="138"/>
      <c r="G38" s="89"/>
    </row>
    <row r="39" spans="1:7" ht="22.5" customHeight="1">
      <c r="A39" s="68"/>
      <c r="B39" s="84"/>
      <c r="C39" s="134"/>
      <c r="D39" s="92"/>
      <c r="E39" s="92"/>
      <c r="F39" s="138"/>
      <c r="G39" s="89"/>
    </row>
    <row r="40" spans="1:7" ht="22.5" customHeight="1">
      <c r="A40" s="68">
        <v>20</v>
      </c>
      <c r="B40" s="133"/>
      <c r="C40" s="147"/>
      <c r="D40" s="84"/>
      <c r="E40" s="92"/>
      <c r="F40" s="138"/>
      <c r="G40" s="89"/>
    </row>
    <row r="41" spans="1:7" ht="22.5" customHeight="1">
      <c r="A41" s="68"/>
      <c r="B41" s="84"/>
      <c r="C41" s="84"/>
      <c r="D41" s="84"/>
      <c r="E41" s="134"/>
      <c r="F41" s="138"/>
      <c r="G41" s="89"/>
    </row>
    <row r="42" spans="1:7" ht="22.5" customHeight="1">
      <c r="A42" s="68">
        <v>21</v>
      </c>
      <c r="B42" s="133"/>
      <c r="C42" s="84"/>
      <c r="D42" s="84"/>
      <c r="E42" s="151"/>
      <c r="F42" s="138"/>
      <c r="G42" s="89"/>
    </row>
    <row r="43" spans="1:7" ht="22.5" customHeight="1">
      <c r="A43" s="68"/>
      <c r="B43" s="84"/>
      <c r="C43" s="134"/>
      <c r="D43" s="84"/>
      <c r="E43" s="139"/>
      <c r="F43" s="138"/>
      <c r="G43" s="89"/>
    </row>
    <row r="44" spans="1:7" ht="22.5" customHeight="1">
      <c r="A44" s="68">
        <v>22</v>
      </c>
      <c r="B44" s="133"/>
      <c r="C44" s="149"/>
      <c r="D44" s="92"/>
      <c r="E44" s="139"/>
      <c r="F44" s="138"/>
      <c r="G44" s="89"/>
    </row>
    <row r="45" spans="1:7" ht="22.5" customHeight="1">
      <c r="A45" s="68"/>
      <c r="B45" s="84"/>
      <c r="C45" s="84"/>
      <c r="D45" s="134"/>
      <c r="E45" s="139"/>
      <c r="F45" s="138"/>
      <c r="G45" s="89"/>
    </row>
    <row r="46" spans="1:7" ht="22.5" customHeight="1">
      <c r="A46" s="68">
        <v>23</v>
      </c>
      <c r="B46" s="133"/>
      <c r="C46" s="84"/>
      <c r="D46" s="147"/>
      <c r="E46" s="138"/>
      <c r="F46" s="138"/>
      <c r="G46" s="89"/>
    </row>
    <row r="47" spans="1:7" ht="22.5" customHeight="1">
      <c r="A47" s="68"/>
      <c r="B47" s="84"/>
      <c r="C47" s="140"/>
      <c r="D47" s="92"/>
      <c r="E47" s="138"/>
      <c r="F47" s="138"/>
      <c r="G47" s="89"/>
    </row>
    <row r="48" spans="1:7" ht="22.5" customHeight="1">
      <c r="A48" s="68">
        <v>24</v>
      </c>
      <c r="B48" s="133"/>
      <c r="C48" s="147"/>
      <c r="D48" s="84"/>
      <c r="E48" s="138"/>
      <c r="F48" s="138"/>
      <c r="G48" s="89"/>
    </row>
    <row r="49" spans="1:7" ht="22.5" customHeight="1">
      <c r="A49" s="68"/>
      <c r="B49" s="83"/>
      <c r="C49" s="83"/>
      <c r="D49" s="83"/>
      <c r="E49" s="84"/>
      <c r="F49" s="134"/>
      <c r="G49" s="94"/>
    </row>
    <row r="50" spans="1:7" ht="22.5" customHeight="1">
      <c r="A50" s="68">
        <v>25</v>
      </c>
      <c r="B50" s="133"/>
      <c r="C50" s="83"/>
      <c r="D50" s="83"/>
      <c r="E50" s="138"/>
      <c r="F50" s="152"/>
      <c r="G50" s="89"/>
    </row>
    <row r="51" spans="1:7" ht="22.5" customHeight="1">
      <c r="A51" s="68"/>
      <c r="B51" s="84"/>
      <c r="C51" s="134"/>
      <c r="D51" s="84"/>
      <c r="E51" s="138"/>
      <c r="F51" s="83"/>
      <c r="G51" s="89"/>
    </row>
    <row r="52" spans="1:7" ht="22.5" customHeight="1">
      <c r="A52" s="68">
        <v>26</v>
      </c>
      <c r="B52" s="133"/>
      <c r="C52" s="147"/>
      <c r="D52" s="92"/>
      <c r="E52" s="138"/>
      <c r="F52" s="83"/>
      <c r="G52" s="89"/>
    </row>
    <row r="53" spans="1:7" ht="22.5" customHeight="1">
      <c r="A53" s="69"/>
      <c r="B53" s="84"/>
      <c r="C53" s="84"/>
      <c r="D53" s="134"/>
      <c r="E53" s="138"/>
      <c r="F53" s="83"/>
      <c r="G53" s="89"/>
    </row>
    <row r="54" spans="1:7" ht="22.5" customHeight="1">
      <c r="A54" s="69">
        <v>27</v>
      </c>
      <c r="B54" s="133"/>
      <c r="C54" s="84"/>
      <c r="D54" s="147"/>
      <c r="E54" s="139"/>
      <c r="F54" s="83"/>
      <c r="G54" s="89"/>
    </row>
    <row r="55" spans="1:7" ht="22.5" customHeight="1">
      <c r="A55" s="69"/>
      <c r="B55" s="84"/>
      <c r="C55" s="134"/>
      <c r="D55" s="92"/>
      <c r="E55" s="139"/>
      <c r="F55" s="83"/>
      <c r="G55" s="89"/>
    </row>
    <row r="56" spans="1:7" ht="22.5" customHeight="1">
      <c r="A56" s="69">
        <v>28</v>
      </c>
      <c r="B56" s="133"/>
      <c r="C56" s="147"/>
      <c r="D56" s="84"/>
      <c r="E56" s="139"/>
      <c r="F56" s="83"/>
      <c r="G56" s="89"/>
    </row>
    <row r="57" spans="1:7" ht="22.5" customHeight="1">
      <c r="A57" s="69"/>
      <c r="B57" s="84"/>
      <c r="C57" s="84"/>
      <c r="D57" s="84"/>
      <c r="E57" s="134"/>
      <c r="F57" s="92"/>
      <c r="G57" s="89"/>
    </row>
    <row r="58" spans="1:7" ht="22.5" customHeight="1">
      <c r="A58" s="69">
        <v>29</v>
      </c>
      <c r="B58" s="133"/>
      <c r="C58" s="84"/>
      <c r="D58" s="84"/>
      <c r="E58" s="147"/>
      <c r="F58" s="83"/>
      <c r="G58" s="89"/>
    </row>
    <row r="59" spans="1:7" ht="22.5" customHeight="1">
      <c r="A59" s="69"/>
      <c r="B59" s="84"/>
      <c r="C59" s="134"/>
      <c r="D59" s="84"/>
      <c r="E59" s="92"/>
      <c r="F59" s="83"/>
      <c r="G59" s="89"/>
    </row>
    <row r="60" spans="1:7" ht="22.5" customHeight="1">
      <c r="A60" s="69">
        <v>30</v>
      </c>
      <c r="B60" s="133"/>
      <c r="C60" s="149"/>
      <c r="D60" s="92"/>
      <c r="E60" s="92"/>
      <c r="F60" s="83"/>
      <c r="G60" s="89"/>
    </row>
    <row r="61" spans="1:7" ht="22.5" customHeight="1">
      <c r="A61" s="69"/>
      <c r="B61" s="84"/>
      <c r="C61" s="84"/>
      <c r="D61" s="134"/>
      <c r="E61" s="92"/>
      <c r="F61" s="83"/>
      <c r="G61" s="89"/>
    </row>
    <row r="62" spans="1:7" ht="22.5" customHeight="1">
      <c r="A62" s="69">
        <v>31</v>
      </c>
      <c r="B62" s="133"/>
      <c r="C62" s="84"/>
      <c r="D62" s="147"/>
      <c r="E62" s="84"/>
      <c r="F62" s="83"/>
      <c r="G62" s="89"/>
    </row>
    <row r="63" spans="1:7" ht="22.5" customHeight="1">
      <c r="A63" s="69"/>
      <c r="B63" s="84"/>
      <c r="C63" s="134"/>
      <c r="D63" s="92"/>
      <c r="E63" s="84"/>
      <c r="F63" s="83"/>
      <c r="G63" s="89"/>
    </row>
    <row r="64" spans="1:7" ht="22.5" customHeight="1">
      <c r="A64" s="69">
        <v>32</v>
      </c>
      <c r="B64" s="133"/>
      <c r="C64" s="147"/>
      <c r="D64" s="84"/>
      <c r="E64" s="84"/>
      <c r="F64" s="83"/>
      <c r="G64" s="89"/>
    </row>
  </sheetData>
  <sheetProtection/>
  <mergeCells count="1">
    <mergeCell ref="B1:F1"/>
  </mergeCells>
  <printOptions verticalCentered="1"/>
  <pageMargins left="0.3937007874015748" right="0" top="0" bottom="0" header="0" footer="0"/>
  <pageSetup blackAndWhite="1" fitToHeight="1" fitToWidth="1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140625" style="0" customWidth="1"/>
    <col min="2" max="2" width="21.421875" style="0" customWidth="1"/>
    <col min="3" max="3" width="7.57421875" style="0" customWidth="1"/>
    <col min="4" max="4" width="5.140625" style="0" customWidth="1"/>
    <col min="5" max="5" width="6.00390625" style="0" customWidth="1"/>
    <col min="6" max="6" width="17.7109375" style="0" customWidth="1"/>
    <col min="7" max="7" width="6.421875" style="0" customWidth="1"/>
    <col min="8" max="8" width="1.7109375" style="0" customWidth="1"/>
    <col min="9" max="9" width="6.140625" style="0" customWidth="1"/>
    <col min="10" max="10" width="21.57421875" style="0" customWidth="1"/>
    <col min="11" max="11" width="6.8515625" style="0" customWidth="1"/>
    <col min="12" max="12" width="5.140625" style="0" customWidth="1"/>
    <col min="13" max="13" width="6.00390625" style="0" customWidth="1"/>
    <col min="14" max="14" width="17.140625" style="0" customWidth="1"/>
    <col min="15" max="15" width="6.57421875" style="0" customWidth="1"/>
  </cols>
  <sheetData>
    <row r="1" spans="1:15" ht="19.5" customHeight="1">
      <c r="A1" s="557" t="s">
        <v>209</v>
      </c>
      <c r="B1" s="557"/>
      <c r="C1" s="557"/>
      <c r="D1" s="557"/>
      <c r="E1" s="557"/>
      <c r="F1" s="557"/>
      <c r="G1" s="557"/>
      <c r="H1" s="557"/>
      <c r="I1" s="557"/>
      <c r="J1" s="557"/>
      <c r="K1" s="557" t="s">
        <v>91</v>
      </c>
      <c r="L1" s="557"/>
      <c r="M1" s="557"/>
      <c r="N1" s="557"/>
      <c r="O1" s="557"/>
    </row>
    <row r="2" spans="1:15" ht="13.5" customHeight="1" thickBot="1">
      <c r="A2" s="158"/>
      <c r="B2" s="159"/>
      <c r="C2" s="159"/>
      <c r="D2" s="159"/>
      <c r="E2" s="158"/>
      <c r="F2" s="159"/>
      <c r="G2" s="159"/>
      <c r="H2" s="160"/>
      <c r="I2" s="159"/>
      <c r="J2" s="159"/>
      <c r="K2" s="159"/>
      <c r="L2" s="159"/>
      <c r="M2" s="159"/>
      <c r="N2" s="159"/>
      <c r="O2" s="158"/>
    </row>
    <row r="3" spans="1:15" ht="15" customHeight="1" thickBot="1">
      <c r="A3" s="161" t="s">
        <v>92</v>
      </c>
      <c r="B3" s="162" t="s">
        <v>34</v>
      </c>
      <c r="C3" s="163" t="s">
        <v>93</v>
      </c>
      <c r="D3" s="163" t="s">
        <v>94</v>
      </c>
      <c r="E3" s="164" t="s">
        <v>95</v>
      </c>
      <c r="F3" s="163" t="s">
        <v>36</v>
      </c>
      <c r="G3" s="165" t="s">
        <v>96</v>
      </c>
      <c r="H3" s="166"/>
      <c r="I3" s="165" t="s">
        <v>92</v>
      </c>
      <c r="J3" s="162" t="s">
        <v>34</v>
      </c>
      <c r="K3" s="163" t="s">
        <v>93</v>
      </c>
      <c r="L3" s="163" t="s">
        <v>94</v>
      </c>
      <c r="M3" s="167" t="s">
        <v>95</v>
      </c>
      <c r="N3" s="168" t="s">
        <v>36</v>
      </c>
      <c r="O3" s="169" t="s">
        <v>96</v>
      </c>
    </row>
    <row r="4" spans="1:15" ht="15.75" customHeight="1">
      <c r="A4" s="170">
        <v>1</v>
      </c>
      <c r="B4" s="171" t="s">
        <v>106</v>
      </c>
      <c r="C4" s="172" t="s">
        <v>6</v>
      </c>
      <c r="D4" s="173">
        <v>1</v>
      </c>
      <c r="E4" s="174">
        <v>50</v>
      </c>
      <c r="F4" s="175" t="s">
        <v>98</v>
      </c>
      <c r="G4" s="176">
        <v>2011</v>
      </c>
      <c r="H4" s="177"/>
      <c r="I4" s="178">
        <v>31</v>
      </c>
      <c r="J4" s="179"/>
      <c r="K4" s="180"/>
      <c r="L4" s="174"/>
      <c r="M4" s="174"/>
      <c r="N4" s="179"/>
      <c r="O4" s="181"/>
    </row>
    <row r="5" spans="1:15" ht="15.75" customHeight="1">
      <c r="A5" s="180">
        <v>2</v>
      </c>
      <c r="B5" s="182" t="s">
        <v>214</v>
      </c>
      <c r="C5" s="183" t="s">
        <v>7</v>
      </c>
      <c r="D5" s="184"/>
      <c r="E5" s="185">
        <v>49</v>
      </c>
      <c r="F5" s="186" t="s">
        <v>130</v>
      </c>
      <c r="G5" s="187">
        <v>2011</v>
      </c>
      <c r="H5" s="177"/>
      <c r="I5" s="188">
        <v>32</v>
      </c>
      <c r="J5" s="189"/>
      <c r="K5" s="190"/>
      <c r="L5" s="185"/>
      <c r="M5" s="185"/>
      <c r="N5" s="191"/>
      <c r="O5" s="192"/>
    </row>
    <row r="6" spans="1:18" ht="15.75" customHeight="1">
      <c r="A6" s="180">
        <v>3</v>
      </c>
      <c r="B6" s="193" t="s">
        <v>102</v>
      </c>
      <c r="C6" s="183" t="s">
        <v>8</v>
      </c>
      <c r="D6" s="184">
        <v>1</v>
      </c>
      <c r="E6" s="194">
        <v>48</v>
      </c>
      <c r="F6" s="195" t="s">
        <v>98</v>
      </c>
      <c r="G6" s="196">
        <v>2011</v>
      </c>
      <c r="H6" s="177"/>
      <c r="I6" s="188">
        <v>33</v>
      </c>
      <c r="J6" s="189"/>
      <c r="K6" s="190"/>
      <c r="L6" s="185"/>
      <c r="M6" s="185"/>
      <c r="N6" s="191"/>
      <c r="O6" s="192"/>
      <c r="R6" t="s">
        <v>225</v>
      </c>
    </row>
    <row r="7" spans="1:15" ht="15.75" customHeight="1">
      <c r="A7" s="180">
        <v>4</v>
      </c>
      <c r="B7" s="197" t="s">
        <v>288</v>
      </c>
      <c r="C7" s="183" t="s">
        <v>9</v>
      </c>
      <c r="D7" s="184">
        <v>1</v>
      </c>
      <c r="E7" s="185">
        <v>47</v>
      </c>
      <c r="F7" s="198" t="s">
        <v>98</v>
      </c>
      <c r="G7" s="199">
        <v>2011</v>
      </c>
      <c r="H7" s="177"/>
      <c r="I7" s="188">
        <v>34</v>
      </c>
      <c r="J7" s="189"/>
      <c r="K7" s="190"/>
      <c r="L7" s="185"/>
      <c r="M7" s="185"/>
      <c r="N7" s="191"/>
      <c r="O7" s="200"/>
    </row>
    <row r="8" spans="1:18" ht="15.75" customHeight="1">
      <c r="A8" s="180">
        <v>5</v>
      </c>
      <c r="B8" s="182" t="s">
        <v>215</v>
      </c>
      <c r="C8" s="183" t="s">
        <v>10</v>
      </c>
      <c r="D8" s="184">
        <v>1</v>
      </c>
      <c r="E8" s="194">
        <v>46</v>
      </c>
      <c r="F8" s="186" t="s">
        <v>124</v>
      </c>
      <c r="G8" s="187">
        <v>2011</v>
      </c>
      <c r="H8" s="177"/>
      <c r="I8" s="188">
        <v>35</v>
      </c>
      <c r="J8" s="189"/>
      <c r="K8" s="180"/>
      <c r="L8" s="185"/>
      <c r="M8" s="185"/>
      <c r="N8" s="191"/>
      <c r="O8" s="192"/>
      <c r="R8" t="s">
        <v>226</v>
      </c>
    </row>
    <row r="9" spans="1:15" ht="15.75" customHeight="1">
      <c r="A9" s="180">
        <v>6</v>
      </c>
      <c r="B9" s="182" t="s">
        <v>216</v>
      </c>
      <c r="C9" s="183" t="s">
        <v>100</v>
      </c>
      <c r="D9" s="184">
        <v>1</v>
      </c>
      <c r="E9" s="185">
        <v>45</v>
      </c>
      <c r="F9" s="186" t="s">
        <v>130</v>
      </c>
      <c r="G9" s="187">
        <v>2011</v>
      </c>
      <c r="H9" s="177"/>
      <c r="I9" s="188">
        <v>36</v>
      </c>
      <c r="J9" s="189"/>
      <c r="K9" s="190"/>
      <c r="L9" s="185"/>
      <c r="M9" s="185"/>
      <c r="N9" s="191"/>
      <c r="O9" s="200"/>
    </row>
    <row r="10" spans="1:23" ht="15.75" customHeight="1">
      <c r="A10" s="180">
        <v>7</v>
      </c>
      <c r="B10" s="182" t="s">
        <v>217</v>
      </c>
      <c r="C10" s="183" t="s">
        <v>103</v>
      </c>
      <c r="D10" s="184"/>
      <c r="E10" s="194">
        <v>44</v>
      </c>
      <c r="F10" s="186" t="s">
        <v>97</v>
      </c>
      <c r="G10" s="187">
        <v>2013</v>
      </c>
      <c r="H10" s="177"/>
      <c r="I10" s="188">
        <v>37</v>
      </c>
      <c r="J10" s="189"/>
      <c r="K10" s="190"/>
      <c r="L10" s="185"/>
      <c r="M10" s="185"/>
      <c r="N10" s="191"/>
      <c r="O10" s="192"/>
      <c r="R10" s="558" t="s">
        <v>271</v>
      </c>
      <c r="S10" s="558"/>
      <c r="T10" s="558"/>
      <c r="U10" s="558"/>
      <c r="V10" s="558"/>
      <c r="W10" s="558"/>
    </row>
    <row r="11" spans="1:23" ht="15.75" customHeight="1">
      <c r="A11" s="180">
        <v>8</v>
      </c>
      <c r="B11" s="182" t="s">
        <v>218</v>
      </c>
      <c r="C11" s="183" t="s">
        <v>104</v>
      </c>
      <c r="D11" s="184"/>
      <c r="E11" s="185">
        <v>43</v>
      </c>
      <c r="F11" s="186" t="s">
        <v>97</v>
      </c>
      <c r="G11" s="187">
        <v>2011</v>
      </c>
      <c r="H11" s="177"/>
      <c r="I11" s="188">
        <v>38</v>
      </c>
      <c r="J11" s="189"/>
      <c r="K11" s="190"/>
      <c r="L11" s="185"/>
      <c r="M11" s="185"/>
      <c r="N11" s="191"/>
      <c r="O11" s="192"/>
      <c r="R11" s="558"/>
      <c r="S11" s="558"/>
      <c r="T11" s="558"/>
      <c r="U11" s="558"/>
      <c r="V11" s="558"/>
      <c r="W11" s="558"/>
    </row>
    <row r="12" spans="1:23" ht="15.75" customHeight="1">
      <c r="A12" s="180">
        <v>9</v>
      </c>
      <c r="B12" s="182" t="s">
        <v>219</v>
      </c>
      <c r="C12" s="183" t="s">
        <v>105</v>
      </c>
      <c r="D12" s="184"/>
      <c r="E12" s="194">
        <v>42</v>
      </c>
      <c r="F12" s="186" t="s">
        <v>220</v>
      </c>
      <c r="G12" s="187">
        <v>2012</v>
      </c>
      <c r="H12" s="177"/>
      <c r="I12" s="188">
        <v>39</v>
      </c>
      <c r="J12" s="201"/>
      <c r="K12" s="190"/>
      <c r="L12" s="185"/>
      <c r="M12" s="185"/>
      <c r="N12" s="202"/>
      <c r="O12" s="188"/>
      <c r="R12" s="558"/>
      <c r="S12" s="558"/>
      <c r="T12" s="558"/>
      <c r="U12" s="558"/>
      <c r="V12" s="558"/>
      <c r="W12" s="558"/>
    </row>
    <row r="13" spans="1:15" ht="15.75" customHeight="1">
      <c r="A13" s="180">
        <v>10</v>
      </c>
      <c r="B13" s="182" t="s">
        <v>221</v>
      </c>
      <c r="C13" s="183" t="s">
        <v>107</v>
      </c>
      <c r="D13" s="184"/>
      <c r="E13" s="185">
        <v>41</v>
      </c>
      <c r="F13" s="186" t="s">
        <v>98</v>
      </c>
      <c r="G13" s="187">
        <v>2011</v>
      </c>
      <c r="H13" s="177"/>
      <c r="I13" s="188">
        <v>40</v>
      </c>
      <c r="J13" s="189"/>
      <c r="K13" s="190"/>
      <c r="L13" s="185"/>
      <c r="M13" s="185"/>
      <c r="N13" s="191"/>
      <c r="O13" s="192"/>
    </row>
    <row r="14" spans="1:15" ht="15.75" customHeight="1">
      <c r="A14" s="180">
        <v>11</v>
      </c>
      <c r="B14" s="182" t="s">
        <v>222</v>
      </c>
      <c r="C14" s="183" t="s">
        <v>108</v>
      </c>
      <c r="D14" s="184"/>
      <c r="E14" s="194">
        <v>40</v>
      </c>
      <c r="F14" s="186" t="s">
        <v>112</v>
      </c>
      <c r="G14" s="187">
        <v>2012</v>
      </c>
      <c r="H14" s="177"/>
      <c r="I14" s="188">
        <v>41</v>
      </c>
      <c r="J14" s="201"/>
      <c r="K14" s="190"/>
      <c r="L14" s="185"/>
      <c r="M14" s="185"/>
      <c r="N14" s="191"/>
      <c r="O14" s="188"/>
    </row>
    <row r="15" spans="1:15" ht="15.75" customHeight="1">
      <c r="A15" s="180">
        <v>12</v>
      </c>
      <c r="B15" s="193" t="s">
        <v>223</v>
      </c>
      <c r="C15" s="183" t="s">
        <v>109</v>
      </c>
      <c r="D15" s="184"/>
      <c r="E15" s="185">
        <v>39</v>
      </c>
      <c r="F15" s="195" t="s">
        <v>224</v>
      </c>
      <c r="G15" s="196">
        <v>2012</v>
      </c>
      <c r="H15" s="177"/>
      <c r="I15" s="188">
        <v>42</v>
      </c>
      <c r="J15" s="189"/>
      <c r="K15" s="190"/>
      <c r="L15" s="185"/>
      <c r="M15" s="185"/>
      <c r="N15" s="191"/>
      <c r="O15" s="192"/>
    </row>
    <row r="16" spans="1:15" ht="15.75" customHeight="1">
      <c r="A16" s="180">
        <v>13</v>
      </c>
      <c r="B16" s="197"/>
      <c r="C16" s="183"/>
      <c r="D16" s="184"/>
      <c r="E16" s="194"/>
      <c r="F16" s="198"/>
      <c r="G16" s="187"/>
      <c r="H16" s="177"/>
      <c r="I16" s="188">
        <v>43</v>
      </c>
      <c r="J16" s="189"/>
      <c r="K16" s="190"/>
      <c r="L16" s="185"/>
      <c r="M16" s="185"/>
      <c r="N16" s="191"/>
      <c r="O16" s="200"/>
    </row>
    <row r="17" spans="1:15" ht="15.75" customHeight="1">
      <c r="A17" s="180">
        <v>14</v>
      </c>
      <c r="B17" s="182" t="s">
        <v>263</v>
      </c>
      <c r="C17" s="183"/>
      <c r="D17" s="184">
        <v>1</v>
      </c>
      <c r="E17" s="185">
        <v>0</v>
      </c>
      <c r="F17" s="186" t="s">
        <v>124</v>
      </c>
      <c r="G17" s="187">
        <v>2012</v>
      </c>
      <c r="H17" s="177"/>
      <c r="I17" s="188">
        <v>44</v>
      </c>
      <c r="J17" s="203"/>
      <c r="K17" s="204"/>
      <c r="L17" s="205"/>
      <c r="M17" s="185"/>
      <c r="N17" s="202"/>
      <c r="O17" s="206"/>
    </row>
    <row r="18" spans="1:15" ht="15.75" customHeight="1">
      <c r="A18" s="180">
        <v>15</v>
      </c>
      <c r="B18" s="189" t="s">
        <v>264</v>
      </c>
      <c r="C18" s="185"/>
      <c r="D18" s="184">
        <v>1</v>
      </c>
      <c r="E18" s="185">
        <v>0</v>
      </c>
      <c r="F18" s="207" t="s">
        <v>101</v>
      </c>
      <c r="G18" s="192">
        <v>2011</v>
      </c>
      <c r="H18" s="177"/>
      <c r="I18" s="188">
        <v>45</v>
      </c>
      <c r="J18" s="203"/>
      <c r="K18" s="205"/>
      <c r="L18" s="185"/>
      <c r="M18" s="185"/>
      <c r="N18" s="202"/>
      <c r="O18" s="206"/>
    </row>
    <row r="19" spans="1:15" ht="15.75" customHeight="1">
      <c r="A19" s="180">
        <v>16</v>
      </c>
      <c r="B19" s="189" t="s">
        <v>266</v>
      </c>
      <c r="C19" s="185"/>
      <c r="D19" s="184">
        <v>1</v>
      </c>
      <c r="E19" s="185">
        <v>0</v>
      </c>
      <c r="F19" s="207" t="s">
        <v>111</v>
      </c>
      <c r="G19" s="192">
        <v>2012</v>
      </c>
      <c r="H19" s="177"/>
      <c r="I19" s="188">
        <v>46</v>
      </c>
      <c r="J19" s="203"/>
      <c r="K19" s="205"/>
      <c r="L19" s="185"/>
      <c r="M19" s="185"/>
      <c r="N19" s="202"/>
      <c r="O19" s="206"/>
    </row>
    <row r="20" spans="1:15" ht="15.75" customHeight="1">
      <c r="A20" s="180">
        <v>17</v>
      </c>
      <c r="B20" s="189"/>
      <c r="C20" s="185"/>
      <c r="D20" s="184"/>
      <c r="E20" s="185"/>
      <c r="F20" s="207"/>
      <c r="G20" s="192"/>
      <c r="H20" s="177"/>
      <c r="I20" s="188">
        <v>47</v>
      </c>
      <c r="J20" s="203"/>
      <c r="K20" s="205"/>
      <c r="L20" s="185"/>
      <c r="M20" s="185"/>
      <c r="N20" s="202"/>
      <c r="O20" s="206"/>
    </row>
    <row r="21" spans="1:15" ht="15.75" customHeight="1">
      <c r="A21" s="180">
        <v>18</v>
      </c>
      <c r="B21" s="189"/>
      <c r="C21" s="185"/>
      <c r="D21" s="184"/>
      <c r="E21" s="185"/>
      <c r="F21" s="207"/>
      <c r="G21" s="192"/>
      <c r="H21" s="177"/>
      <c r="I21" s="188">
        <v>48</v>
      </c>
      <c r="J21" s="203"/>
      <c r="K21" s="205"/>
      <c r="L21" s="185"/>
      <c r="M21" s="185"/>
      <c r="N21" s="191"/>
      <c r="O21" s="206"/>
    </row>
    <row r="22" spans="1:15" ht="15.75" customHeight="1">
      <c r="A22" s="180">
        <v>19</v>
      </c>
      <c r="B22" s="201"/>
      <c r="C22" s="185"/>
      <c r="D22" s="184"/>
      <c r="E22" s="185"/>
      <c r="F22" s="207"/>
      <c r="G22" s="188"/>
      <c r="H22" s="177"/>
      <c r="I22" s="188">
        <v>49</v>
      </c>
      <c r="J22" s="203"/>
      <c r="K22" s="205"/>
      <c r="L22" s="185"/>
      <c r="M22" s="185"/>
      <c r="N22" s="191"/>
      <c r="O22" s="206"/>
    </row>
    <row r="23" spans="1:15" ht="15.75" customHeight="1">
      <c r="A23" s="180">
        <v>20</v>
      </c>
      <c r="B23" s="189"/>
      <c r="C23" s="185"/>
      <c r="D23" s="184"/>
      <c r="E23" s="185"/>
      <c r="F23" s="207"/>
      <c r="G23" s="192"/>
      <c r="H23" s="177"/>
      <c r="I23" s="188">
        <v>50</v>
      </c>
      <c r="J23" s="203"/>
      <c r="K23" s="205"/>
      <c r="L23" s="185"/>
      <c r="M23" s="185"/>
      <c r="N23" s="191"/>
      <c r="O23" s="206"/>
    </row>
    <row r="24" spans="1:15" ht="15.75" customHeight="1">
      <c r="A24" s="180">
        <v>21</v>
      </c>
      <c r="B24" s="189"/>
      <c r="C24" s="185"/>
      <c r="D24" s="184"/>
      <c r="E24" s="185"/>
      <c r="F24" s="207"/>
      <c r="G24" s="192"/>
      <c r="H24" s="177"/>
      <c r="I24" s="188">
        <v>51</v>
      </c>
      <c r="J24" s="203"/>
      <c r="K24" s="205"/>
      <c r="L24" s="185"/>
      <c r="M24" s="185"/>
      <c r="N24" s="191"/>
      <c r="O24" s="206"/>
    </row>
    <row r="25" spans="1:15" ht="15.75" customHeight="1">
      <c r="A25" s="180">
        <v>22</v>
      </c>
      <c r="B25" s="189"/>
      <c r="C25" s="185"/>
      <c r="D25" s="184"/>
      <c r="E25" s="185"/>
      <c r="F25" s="207"/>
      <c r="G25" s="200"/>
      <c r="H25" s="177"/>
      <c r="I25" s="188">
        <v>52</v>
      </c>
      <c r="J25" s="203"/>
      <c r="K25" s="205"/>
      <c r="L25" s="185"/>
      <c r="M25" s="185"/>
      <c r="N25" s="202"/>
      <c r="O25" s="206"/>
    </row>
    <row r="26" spans="1:15" ht="15.75" customHeight="1">
      <c r="A26" s="180">
        <v>23</v>
      </c>
      <c r="B26" s="189"/>
      <c r="C26" s="185"/>
      <c r="D26" s="184"/>
      <c r="E26" s="185"/>
      <c r="F26" s="207"/>
      <c r="G26" s="192"/>
      <c r="H26" s="177"/>
      <c r="I26" s="188">
        <v>53</v>
      </c>
      <c r="J26" s="203"/>
      <c r="K26" s="205"/>
      <c r="L26" s="185"/>
      <c r="M26" s="185"/>
      <c r="N26" s="202"/>
      <c r="O26" s="206"/>
    </row>
    <row r="27" spans="1:15" ht="15.75" customHeight="1">
      <c r="A27" s="180">
        <v>24</v>
      </c>
      <c r="B27" s="189"/>
      <c r="C27" s="208"/>
      <c r="D27" s="184"/>
      <c r="E27" s="185"/>
      <c r="F27" s="207"/>
      <c r="G27" s="200"/>
      <c r="H27" s="177"/>
      <c r="I27" s="188">
        <v>54</v>
      </c>
      <c r="J27" s="203"/>
      <c r="K27" s="205"/>
      <c r="L27" s="185"/>
      <c r="M27" s="185"/>
      <c r="N27" s="202"/>
      <c r="O27" s="206"/>
    </row>
    <row r="28" spans="1:15" ht="15.75" customHeight="1">
      <c r="A28" s="180">
        <v>25</v>
      </c>
      <c r="B28" s="189"/>
      <c r="C28" s="208"/>
      <c r="D28" s="184"/>
      <c r="E28" s="185"/>
      <c r="F28" s="207"/>
      <c r="G28" s="200"/>
      <c r="H28" s="177"/>
      <c r="I28" s="188">
        <v>55</v>
      </c>
      <c r="J28" s="203"/>
      <c r="K28" s="205"/>
      <c r="L28" s="185"/>
      <c r="M28" s="185"/>
      <c r="N28" s="202"/>
      <c r="O28" s="206"/>
    </row>
    <row r="29" spans="1:15" ht="15.75" customHeight="1">
      <c r="A29" s="180">
        <v>26</v>
      </c>
      <c r="B29" s="189"/>
      <c r="C29" s="185"/>
      <c r="D29" s="184"/>
      <c r="E29" s="185"/>
      <c r="F29" s="207"/>
      <c r="G29" s="192"/>
      <c r="H29" s="177"/>
      <c r="I29" s="188">
        <v>56</v>
      </c>
      <c r="J29" s="203"/>
      <c r="K29" s="205"/>
      <c r="L29" s="185"/>
      <c r="M29" s="185"/>
      <c r="N29" s="202"/>
      <c r="O29" s="206"/>
    </row>
    <row r="30" spans="1:15" ht="15.75" customHeight="1">
      <c r="A30" s="180">
        <v>27</v>
      </c>
      <c r="B30" s="189"/>
      <c r="C30" s="185"/>
      <c r="D30" s="184"/>
      <c r="E30" s="185"/>
      <c r="F30" s="207"/>
      <c r="G30" s="192"/>
      <c r="H30" s="177"/>
      <c r="I30" s="188">
        <v>57</v>
      </c>
      <c r="J30" s="203"/>
      <c r="K30" s="205"/>
      <c r="L30" s="185"/>
      <c r="M30" s="185"/>
      <c r="N30" s="202"/>
      <c r="O30" s="206"/>
    </row>
    <row r="31" spans="1:15" ht="15.75" customHeight="1">
      <c r="A31" s="180">
        <v>28</v>
      </c>
      <c r="B31" s="189"/>
      <c r="C31" s="185"/>
      <c r="D31" s="184"/>
      <c r="E31" s="185"/>
      <c r="F31" s="207"/>
      <c r="G31" s="192"/>
      <c r="H31" s="177"/>
      <c r="I31" s="188">
        <v>58</v>
      </c>
      <c r="J31" s="203"/>
      <c r="K31" s="205"/>
      <c r="L31" s="185"/>
      <c r="M31" s="185"/>
      <c r="N31" s="202"/>
      <c r="O31" s="206"/>
    </row>
    <row r="32" spans="1:15" ht="15.75" customHeight="1">
      <c r="A32" s="180">
        <v>29</v>
      </c>
      <c r="B32" s="189"/>
      <c r="C32" s="185"/>
      <c r="D32" s="184"/>
      <c r="E32" s="185"/>
      <c r="F32" s="207"/>
      <c r="G32" s="200"/>
      <c r="H32" s="177"/>
      <c r="I32" s="188">
        <v>59</v>
      </c>
      <c r="J32" s="203"/>
      <c r="K32" s="205"/>
      <c r="L32" s="185"/>
      <c r="M32" s="185"/>
      <c r="N32" s="202"/>
      <c r="O32" s="206"/>
    </row>
    <row r="33" spans="1:15" ht="15.75" customHeight="1" thickBot="1">
      <c r="A33" s="209">
        <v>30</v>
      </c>
      <c r="B33" s="210"/>
      <c r="C33" s="211"/>
      <c r="D33" s="212"/>
      <c r="E33" s="213"/>
      <c r="F33" s="214"/>
      <c r="G33" s="215"/>
      <c r="H33" s="216"/>
      <c r="I33" s="217">
        <v>60</v>
      </c>
      <c r="J33" s="218"/>
      <c r="K33" s="219"/>
      <c r="L33" s="213"/>
      <c r="M33" s="213"/>
      <c r="N33" s="220"/>
      <c r="O33" s="221"/>
    </row>
    <row r="34" spans="1:15" ht="15.75" customHeight="1" thickBot="1">
      <c r="A34" s="158"/>
      <c r="B34" s="222" t="s">
        <v>114</v>
      </c>
      <c r="C34" s="222"/>
      <c r="D34" s="223">
        <f>SUM(D4:D33)</f>
        <v>8</v>
      </c>
      <c r="E34" s="224">
        <f>D4*E4+D5*E5+D6*E6+D7*E7+D8*E8+D9*E9+D10*E10+D11*E11+D12*E12+D13*E13+D14*E14+D15*E15+D16*E16+D17*E17+D18*E18+D19*E19+D20*E20+D21*E21+D22*E22+D23*E23+D24*E24+D25*E25+D26*E26+D27*E27+D28*E28+D29*E29+D30*E30+D31*E31+D32*E32+D33*E33</f>
        <v>236</v>
      </c>
      <c r="F34" s="159"/>
      <c r="G34" s="159"/>
      <c r="H34" s="159"/>
      <c r="I34" s="159"/>
      <c r="J34" s="222" t="s">
        <v>114</v>
      </c>
      <c r="K34" s="222"/>
      <c r="L34" s="223">
        <f>SUM(L4:L33)</f>
        <v>0</v>
      </c>
      <c r="M34" s="224">
        <f>L4*M4+L5*M5+L6*M6+L7*M7+L8*M8+L9*M9+L10*M10+L11*M11+L12*M12+L13*M13+L14*M14+L15*M15+L16*M16+L17*M17+L18*M18+L19*M19+L20*M20+L21*M21+L22*M22+L23*M23+L24*M24+L25*M25+L26*M26+L27*M27+L28*M28+L29*M29+L30*M30+L31*M31+L32*M32+L33*M33</f>
        <v>0</v>
      </c>
      <c r="N34" s="159"/>
      <c r="O34" s="225"/>
    </row>
    <row r="35" spans="1:15" ht="9.75" customHeight="1" thickBot="1">
      <c r="A35" s="158"/>
      <c r="B35" s="159"/>
      <c r="C35" s="159"/>
      <c r="D35" s="179"/>
      <c r="E35" s="179"/>
      <c r="F35" s="222"/>
      <c r="G35" s="159"/>
      <c r="H35" s="160"/>
      <c r="I35" s="159"/>
      <c r="J35" s="159"/>
      <c r="K35" s="159"/>
      <c r="L35" s="179"/>
      <c r="M35" s="179"/>
      <c r="N35" s="222"/>
      <c r="O35" s="225"/>
    </row>
    <row r="36" spans="1:15" ht="19.5" customHeight="1" thickBot="1">
      <c r="A36" s="158"/>
      <c r="B36" s="226" t="s">
        <v>115</v>
      </c>
      <c r="C36" s="227"/>
      <c r="D36" s="228"/>
      <c r="E36" s="229">
        <f>E34+M34</f>
        <v>236</v>
      </c>
      <c r="F36" s="230"/>
      <c r="G36" s="231"/>
      <c r="H36" s="179"/>
      <c r="I36" s="159"/>
      <c r="J36" s="226" t="s">
        <v>116</v>
      </c>
      <c r="K36" s="232"/>
      <c r="L36" s="229">
        <f>D34+L34</f>
        <v>8</v>
      </c>
      <c r="M36" s="230"/>
      <c r="N36" s="230"/>
      <c r="O36" s="222"/>
    </row>
    <row r="37" spans="1:15" ht="19.5" customHeight="1">
      <c r="A37" s="158"/>
      <c r="B37" s="233"/>
      <c r="C37" s="234"/>
      <c r="D37" s="235"/>
      <c r="E37" s="236"/>
      <c r="F37" s="235"/>
      <c r="G37" s="237"/>
      <c r="H37" s="234"/>
      <c r="I37" s="234"/>
      <c r="J37" s="233"/>
      <c r="K37" s="234"/>
      <c r="L37" s="236"/>
      <c r="M37" s="230"/>
      <c r="N37" s="230"/>
      <c r="O37" s="222"/>
    </row>
    <row r="38" spans="1:15" ht="19.5" customHeight="1">
      <c r="A38" s="557" t="s">
        <v>117</v>
      </c>
      <c r="B38" s="557"/>
      <c r="C38" s="557"/>
      <c r="D38" s="557"/>
      <c r="E38" s="557"/>
      <c r="F38" s="557"/>
      <c r="G38" s="557"/>
      <c r="H38" s="557"/>
      <c r="I38" s="557"/>
      <c r="J38" s="557"/>
      <c r="K38" s="557" t="s">
        <v>91</v>
      </c>
      <c r="L38" s="557"/>
      <c r="M38" s="557"/>
      <c r="N38" s="557"/>
      <c r="O38" s="557"/>
    </row>
    <row r="39" spans="1:15" ht="15" customHeight="1" thickBot="1">
      <c r="A39" s="158"/>
      <c r="B39" s="233"/>
      <c r="C39" s="234"/>
      <c r="D39" s="235"/>
      <c r="E39" s="236"/>
      <c r="F39" s="238"/>
      <c r="G39" s="237"/>
      <c r="H39" s="234"/>
      <c r="I39" s="239"/>
      <c r="J39" s="233"/>
      <c r="K39" s="234"/>
      <c r="L39" s="236"/>
      <c r="M39" s="230"/>
      <c r="N39" s="230"/>
      <c r="O39" s="222"/>
    </row>
    <row r="40" spans="1:15" ht="13.5" customHeight="1" thickBot="1">
      <c r="A40" s="161" t="s">
        <v>92</v>
      </c>
      <c r="B40" s="162" t="s">
        <v>34</v>
      </c>
      <c r="C40" s="240" t="s">
        <v>93</v>
      </c>
      <c r="D40" s="164" t="s">
        <v>94</v>
      </c>
      <c r="E40" s="164" t="s">
        <v>95</v>
      </c>
      <c r="F40" s="168" t="s">
        <v>36</v>
      </c>
      <c r="G40" s="169" t="s">
        <v>96</v>
      </c>
      <c r="H40" s="241"/>
      <c r="I40" s="240" t="s">
        <v>92</v>
      </c>
      <c r="J40" s="162" t="s">
        <v>34</v>
      </c>
      <c r="K40" s="163" t="s">
        <v>93</v>
      </c>
      <c r="L40" s="163" t="s">
        <v>94</v>
      </c>
      <c r="M40" s="167" t="s">
        <v>95</v>
      </c>
      <c r="N40" s="168" t="s">
        <v>36</v>
      </c>
      <c r="O40" s="169" t="s">
        <v>96</v>
      </c>
    </row>
    <row r="41" spans="1:15" ht="15.75" customHeight="1">
      <c r="A41" s="242">
        <v>1</v>
      </c>
      <c r="B41" s="243" t="s">
        <v>118</v>
      </c>
      <c r="C41" s="244" t="s">
        <v>119</v>
      </c>
      <c r="D41" s="245">
        <v>1</v>
      </c>
      <c r="E41" s="194">
        <v>20</v>
      </c>
      <c r="F41" s="246" t="s">
        <v>120</v>
      </c>
      <c r="G41" s="247">
        <v>2010</v>
      </c>
      <c r="H41" s="248"/>
      <c r="I41" s="249">
        <v>31</v>
      </c>
      <c r="J41" s="250" t="s">
        <v>121</v>
      </c>
      <c r="K41" s="251" t="s">
        <v>121</v>
      </c>
      <c r="L41" s="252"/>
      <c r="M41" s="253"/>
      <c r="N41" s="254" t="s">
        <v>121</v>
      </c>
      <c r="O41" s="255" t="s">
        <v>121</v>
      </c>
    </row>
    <row r="42" spans="1:15" ht="15.75" customHeight="1">
      <c r="A42" s="256">
        <v>2</v>
      </c>
      <c r="B42" s="182" t="s">
        <v>122</v>
      </c>
      <c r="C42" s="257">
        <v>2</v>
      </c>
      <c r="D42" s="184">
        <v>1</v>
      </c>
      <c r="E42" s="185">
        <v>19</v>
      </c>
      <c r="F42" s="258" t="s">
        <v>112</v>
      </c>
      <c r="G42" s="259">
        <v>2009</v>
      </c>
      <c r="H42" s="248"/>
      <c r="I42" s="260">
        <v>32</v>
      </c>
      <c r="J42" s="261" t="s">
        <v>121</v>
      </c>
      <c r="K42" s="262" t="s">
        <v>121</v>
      </c>
      <c r="L42" s="263"/>
      <c r="M42" s="264"/>
      <c r="N42" s="265" t="s">
        <v>121</v>
      </c>
      <c r="O42" s="266" t="s">
        <v>121</v>
      </c>
    </row>
    <row r="43" spans="1:15" ht="15.75" customHeight="1">
      <c r="A43" s="256">
        <v>3</v>
      </c>
      <c r="B43" s="182" t="s">
        <v>123</v>
      </c>
      <c r="C43" s="257">
        <v>3</v>
      </c>
      <c r="D43" s="184">
        <v>1</v>
      </c>
      <c r="E43" s="185">
        <v>18</v>
      </c>
      <c r="F43" s="258" t="s">
        <v>124</v>
      </c>
      <c r="G43" s="259">
        <v>2010</v>
      </c>
      <c r="H43" s="248"/>
      <c r="I43" s="260">
        <v>33</v>
      </c>
      <c r="J43" s="261" t="s">
        <v>121</v>
      </c>
      <c r="K43" s="262" t="s">
        <v>121</v>
      </c>
      <c r="L43" s="263"/>
      <c r="M43" s="264"/>
      <c r="N43" s="265" t="s">
        <v>121</v>
      </c>
      <c r="O43" s="266" t="s">
        <v>121</v>
      </c>
    </row>
    <row r="44" spans="1:15" ht="15.75" customHeight="1">
      <c r="A44" s="256">
        <v>4</v>
      </c>
      <c r="B44" s="193" t="s">
        <v>125</v>
      </c>
      <c r="C44" s="257">
        <v>4</v>
      </c>
      <c r="D44" s="184">
        <v>1</v>
      </c>
      <c r="E44" s="185">
        <v>17</v>
      </c>
      <c r="F44" s="267" t="s">
        <v>110</v>
      </c>
      <c r="G44" s="268">
        <v>2009</v>
      </c>
      <c r="H44" s="248"/>
      <c r="I44" s="260">
        <v>34</v>
      </c>
      <c r="J44" s="261" t="s">
        <v>121</v>
      </c>
      <c r="K44" s="262" t="s">
        <v>121</v>
      </c>
      <c r="L44" s="263"/>
      <c r="M44" s="264"/>
      <c r="N44" s="265" t="s">
        <v>121</v>
      </c>
      <c r="O44" s="266" t="s">
        <v>121</v>
      </c>
    </row>
    <row r="45" spans="1:15" ht="15.75" customHeight="1">
      <c r="A45" s="256">
        <v>5</v>
      </c>
      <c r="B45" s="182" t="s">
        <v>126</v>
      </c>
      <c r="C45" s="257">
        <v>5</v>
      </c>
      <c r="D45" s="184">
        <v>1</v>
      </c>
      <c r="E45" s="185">
        <v>16</v>
      </c>
      <c r="F45" s="258" t="s">
        <v>99</v>
      </c>
      <c r="G45" s="259">
        <v>2009</v>
      </c>
      <c r="H45" s="248"/>
      <c r="I45" s="260">
        <v>35</v>
      </c>
      <c r="J45" s="261" t="s">
        <v>121</v>
      </c>
      <c r="K45" s="262" t="s">
        <v>121</v>
      </c>
      <c r="L45" s="263"/>
      <c r="M45" s="264"/>
      <c r="N45" s="265" t="s">
        <v>121</v>
      </c>
      <c r="O45" s="266" t="s">
        <v>121</v>
      </c>
    </row>
    <row r="46" spans="1:15" ht="15.75" customHeight="1">
      <c r="A46" s="256">
        <v>6</v>
      </c>
      <c r="B46" s="182" t="s">
        <v>127</v>
      </c>
      <c r="C46" s="257">
        <v>6</v>
      </c>
      <c r="D46" s="184">
        <v>1</v>
      </c>
      <c r="E46" s="185">
        <v>15</v>
      </c>
      <c r="F46" s="258" t="s">
        <v>128</v>
      </c>
      <c r="G46" s="259">
        <v>2009</v>
      </c>
      <c r="H46" s="248"/>
      <c r="I46" s="260">
        <v>36</v>
      </c>
      <c r="J46" s="261" t="s">
        <v>121</v>
      </c>
      <c r="K46" s="262" t="s">
        <v>121</v>
      </c>
      <c r="L46" s="263"/>
      <c r="M46" s="264"/>
      <c r="N46" s="265" t="s">
        <v>121</v>
      </c>
      <c r="O46" s="266" t="s">
        <v>121</v>
      </c>
    </row>
    <row r="47" spans="1:15" ht="15.75" customHeight="1">
      <c r="A47" s="256">
        <v>7</v>
      </c>
      <c r="B47" s="197" t="s">
        <v>129</v>
      </c>
      <c r="C47" s="257">
        <v>7</v>
      </c>
      <c r="D47" s="184">
        <v>1</v>
      </c>
      <c r="E47" s="185">
        <v>14</v>
      </c>
      <c r="F47" s="269" t="s">
        <v>130</v>
      </c>
      <c r="G47" s="259">
        <v>2010</v>
      </c>
      <c r="H47" s="248"/>
      <c r="I47" s="260">
        <v>37</v>
      </c>
      <c r="J47" s="261" t="s">
        <v>121</v>
      </c>
      <c r="K47" s="262" t="s">
        <v>121</v>
      </c>
      <c r="L47" s="263"/>
      <c r="M47" s="264"/>
      <c r="N47" s="265" t="s">
        <v>121</v>
      </c>
      <c r="O47" s="266" t="s">
        <v>121</v>
      </c>
    </row>
    <row r="48" spans="1:15" ht="15.75" customHeight="1">
      <c r="A48" s="256">
        <v>8</v>
      </c>
      <c r="B48" s="182" t="s">
        <v>131</v>
      </c>
      <c r="C48" s="257">
        <v>8</v>
      </c>
      <c r="D48" s="184">
        <v>1</v>
      </c>
      <c r="E48" s="185">
        <v>13</v>
      </c>
      <c r="F48" s="258" t="s">
        <v>110</v>
      </c>
      <c r="G48" s="259">
        <v>2010</v>
      </c>
      <c r="H48" s="248"/>
      <c r="I48" s="260">
        <v>38</v>
      </c>
      <c r="J48" s="261" t="s">
        <v>121</v>
      </c>
      <c r="K48" s="262" t="s">
        <v>121</v>
      </c>
      <c r="L48" s="263"/>
      <c r="M48" s="264"/>
      <c r="N48" s="265" t="s">
        <v>121</v>
      </c>
      <c r="O48" s="266" t="s">
        <v>121</v>
      </c>
    </row>
    <row r="49" spans="1:15" ht="15.75" customHeight="1">
      <c r="A49" s="256">
        <v>9</v>
      </c>
      <c r="B49" s="182" t="s">
        <v>132</v>
      </c>
      <c r="C49" s="257">
        <v>9</v>
      </c>
      <c r="D49" s="184">
        <v>1</v>
      </c>
      <c r="E49" s="185">
        <v>12</v>
      </c>
      <c r="F49" s="258" t="s">
        <v>101</v>
      </c>
      <c r="G49" s="259">
        <v>2010</v>
      </c>
      <c r="H49" s="248"/>
      <c r="I49" s="260">
        <v>39</v>
      </c>
      <c r="J49" s="261" t="s">
        <v>121</v>
      </c>
      <c r="K49" s="262" t="s">
        <v>121</v>
      </c>
      <c r="L49" s="263"/>
      <c r="M49" s="264"/>
      <c r="N49" s="265" t="s">
        <v>121</v>
      </c>
      <c r="O49" s="266" t="s">
        <v>121</v>
      </c>
    </row>
    <row r="50" spans="1:15" ht="15.75" customHeight="1">
      <c r="A50" s="256">
        <v>10</v>
      </c>
      <c r="B50" s="182" t="s">
        <v>133</v>
      </c>
      <c r="C50" s="257">
        <v>10</v>
      </c>
      <c r="D50" s="184"/>
      <c r="E50" s="185">
        <v>11</v>
      </c>
      <c r="F50" s="258" t="s">
        <v>128</v>
      </c>
      <c r="G50" s="259">
        <v>2009</v>
      </c>
      <c r="H50" s="248"/>
      <c r="I50" s="260">
        <v>40</v>
      </c>
      <c r="J50" s="261" t="s">
        <v>121</v>
      </c>
      <c r="K50" s="262" t="s">
        <v>121</v>
      </c>
      <c r="L50" s="263"/>
      <c r="M50" s="264"/>
      <c r="N50" s="265" t="s">
        <v>121</v>
      </c>
      <c r="O50" s="266" t="s">
        <v>121</v>
      </c>
    </row>
    <row r="51" spans="1:15" ht="15.75" customHeight="1">
      <c r="A51" s="256">
        <v>11</v>
      </c>
      <c r="B51" s="197" t="s">
        <v>134</v>
      </c>
      <c r="C51" s="257">
        <v>11</v>
      </c>
      <c r="D51" s="184">
        <v>1</v>
      </c>
      <c r="E51" s="185">
        <v>10</v>
      </c>
      <c r="F51" s="269" t="s">
        <v>110</v>
      </c>
      <c r="G51" s="259">
        <v>2012</v>
      </c>
      <c r="H51" s="248"/>
      <c r="I51" s="260">
        <v>41</v>
      </c>
      <c r="J51" s="261" t="s">
        <v>121</v>
      </c>
      <c r="K51" s="262" t="s">
        <v>121</v>
      </c>
      <c r="L51" s="263"/>
      <c r="M51" s="264"/>
      <c r="N51" s="265" t="s">
        <v>121</v>
      </c>
      <c r="O51" s="266" t="s">
        <v>121</v>
      </c>
    </row>
    <row r="52" spans="1:15" ht="15.75" customHeight="1">
      <c r="A52" s="256">
        <v>12</v>
      </c>
      <c r="B52" s="182" t="s">
        <v>135</v>
      </c>
      <c r="C52" s="257">
        <v>12</v>
      </c>
      <c r="D52" s="184">
        <v>1</v>
      </c>
      <c r="E52" s="185">
        <v>9</v>
      </c>
      <c r="F52" s="258" t="s">
        <v>110</v>
      </c>
      <c r="G52" s="259">
        <v>2012</v>
      </c>
      <c r="H52" s="248"/>
      <c r="I52" s="260">
        <v>42</v>
      </c>
      <c r="J52" s="261" t="s">
        <v>121</v>
      </c>
      <c r="K52" s="262" t="s">
        <v>121</v>
      </c>
      <c r="L52" s="263"/>
      <c r="M52" s="264"/>
      <c r="N52" s="265" t="s">
        <v>121</v>
      </c>
      <c r="O52" s="266" t="s">
        <v>121</v>
      </c>
    </row>
    <row r="53" spans="1:15" ht="15.75" customHeight="1">
      <c r="A53" s="256">
        <v>13</v>
      </c>
      <c r="B53" s="182" t="s">
        <v>136</v>
      </c>
      <c r="C53" s="257">
        <v>13</v>
      </c>
      <c r="D53" s="184"/>
      <c r="E53" s="185">
        <v>8</v>
      </c>
      <c r="F53" s="258" t="s">
        <v>110</v>
      </c>
      <c r="G53" s="259">
        <v>2012</v>
      </c>
      <c r="H53" s="248"/>
      <c r="I53" s="260">
        <v>43</v>
      </c>
      <c r="J53" s="261" t="s">
        <v>121</v>
      </c>
      <c r="K53" s="262" t="s">
        <v>121</v>
      </c>
      <c r="L53" s="263"/>
      <c r="M53" s="264"/>
      <c r="N53" s="265" t="s">
        <v>121</v>
      </c>
      <c r="O53" s="266" t="s">
        <v>121</v>
      </c>
    </row>
    <row r="54" spans="1:15" ht="15.75" customHeight="1">
      <c r="A54" s="256">
        <v>14</v>
      </c>
      <c r="B54" s="270" t="s">
        <v>46</v>
      </c>
      <c r="C54" s="185"/>
      <c r="D54" s="184">
        <v>1</v>
      </c>
      <c r="E54" s="264"/>
      <c r="F54" s="271" t="s">
        <v>42</v>
      </c>
      <c r="G54" s="272">
        <v>2009</v>
      </c>
      <c r="H54" s="248"/>
      <c r="I54" s="260">
        <v>44</v>
      </c>
      <c r="J54" s="261" t="s">
        <v>121</v>
      </c>
      <c r="K54" s="262" t="s">
        <v>121</v>
      </c>
      <c r="L54" s="263"/>
      <c r="M54" s="264"/>
      <c r="N54" s="265" t="s">
        <v>121</v>
      </c>
      <c r="O54" s="266" t="s">
        <v>121</v>
      </c>
    </row>
    <row r="55" spans="1:15" ht="15.75" customHeight="1">
      <c r="A55" s="256">
        <v>15</v>
      </c>
      <c r="B55" s="189" t="s">
        <v>137</v>
      </c>
      <c r="C55" s="208"/>
      <c r="D55" s="184">
        <v>1</v>
      </c>
      <c r="E55" s="264"/>
      <c r="F55" s="191" t="s">
        <v>40</v>
      </c>
      <c r="G55" s="273" t="s">
        <v>113</v>
      </c>
      <c r="H55" s="248"/>
      <c r="I55" s="260">
        <v>45</v>
      </c>
      <c r="J55" s="261" t="s">
        <v>121</v>
      </c>
      <c r="K55" s="262" t="s">
        <v>121</v>
      </c>
      <c r="L55" s="263"/>
      <c r="M55" s="264"/>
      <c r="N55" s="265" t="s">
        <v>121</v>
      </c>
      <c r="O55" s="266" t="s">
        <v>121</v>
      </c>
    </row>
    <row r="56" spans="1:15" ht="15.75" customHeight="1">
      <c r="A56" s="256">
        <v>16</v>
      </c>
      <c r="B56" s="189"/>
      <c r="C56" s="208"/>
      <c r="D56" s="184"/>
      <c r="E56" s="264"/>
      <c r="F56" s="191"/>
      <c r="G56" s="274"/>
      <c r="H56" s="248"/>
      <c r="I56" s="260">
        <v>46</v>
      </c>
      <c r="J56" s="261" t="s">
        <v>121</v>
      </c>
      <c r="K56" s="262" t="s">
        <v>121</v>
      </c>
      <c r="L56" s="263"/>
      <c r="M56" s="264"/>
      <c r="N56" s="265" t="s">
        <v>121</v>
      </c>
      <c r="O56" s="266" t="s">
        <v>121</v>
      </c>
    </row>
    <row r="57" spans="1:15" ht="15.75" customHeight="1">
      <c r="A57" s="256">
        <v>17</v>
      </c>
      <c r="B57" s="189"/>
      <c r="C57" s="208"/>
      <c r="D57" s="184"/>
      <c r="E57" s="264"/>
      <c r="F57" s="191"/>
      <c r="G57" s="273"/>
      <c r="H57" s="248"/>
      <c r="I57" s="260">
        <v>47</v>
      </c>
      <c r="J57" s="261" t="s">
        <v>121</v>
      </c>
      <c r="K57" s="262" t="s">
        <v>121</v>
      </c>
      <c r="L57" s="263"/>
      <c r="M57" s="264"/>
      <c r="N57" s="265" t="s">
        <v>121</v>
      </c>
      <c r="O57" s="266" t="s">
        <v>121</v>
      </c>
    </row>
    <row r="58" spans="1:15" ht="15.75" customHeight="1">
      <c r="A58" s="256">
        <v>18</v>
      </c>
      <c r="B58" s="189"/>
      <c r="C58" s="208"/>
      <c r="D58" s="184"/>
      <c r="E58" s="264"/>
      <c r="F58" s="191"/>
      <c r="G58" s="274"/>
      <c r="H58" s="248"/>
      <c r="I58" s="260">
        <v>48</v>
      </c>
      <c r="J58" s="261" t="s">
        <v>121</v>
      </c>
      <c r="K58" s="262" t="s">
        <v>121</v>
      </c>
      <c r="L58" s="263"/>
      <c r="M58" s="264"/>
      <c r="N58" s="265" t="s">
        <v>121</v>
      </c>
      <c r="O58" s="266" t="s">
        <v>121</v>
      </c>
    </row>
    <row r="59" spans="1:15" ht="15.75" customHeight="1">
      <c r="A59" s="256">
        <v>19</v>
      </c>
      <c r="B59" s="270"/>
      <c r="C59" s="185"/>
      <c r="D59" s="184"/>
      <c r="E59" s="264"/>
      <c r="F59" s="271"/>
      <c r="G59" s="272"/>
      <c r="H59" s="248"/>
      <c r="I59" s="260">
        <v>49</v>
      </c>
      <c r="J59" s="261" t="s">
        <v>121</v>
      </c>
      <c r="K59" s="262" t="s">
        <v>121</v>
      </c>
      <c r="L59" s="263"/>
      <c r="M59" s="264"/>
      <c r="N59" s="265" t="s">
        <v>121</v>
      </c>
      <c r="O59" s="266" t="s">
        <v>121</v>
      </c>
    </row>
    <row r="60" spans="1:15" ht="15.75" customHeight="1">
      <c r="A60" s="256">
        <v>20</v>
      </c>
      <c r="B60" s="270"/>
      <c r="C60" s="208"/>
      <c r="D60" s="184"/>
      <c r="E60" s="264"/>
      <c r="F60" s="271"/>
      <c r="G60" s="272"/>
      <c r="H60" s="248"/>
      <c r="I60" s="260">
        <v>50</v>
      </c>
      <c r="J60" s="261" t="s">
        <v>121</v>
      </c>
      <c r="K60" s="262" t="s">
        <v>121</v>
      </c>
      <c r="L60" s="263"/>
      <c r="M60" s="264"/>
      <c r="N60" s="265" t="s">
        <v>121</v>
      </c>
      <c r="O60" s="266" t="s">
        <v>121</v>
      </c>
    </row>
    <row r="61" spans="1:15" ht="15.75" customHeight="1">
      <c r="A61" s="256">
        <v>21</v>
      </c>
      <c r="B61" s="189"/>
      <c r="C61" s="208"/>
      <c r="D61" s="184"/>
      <c r="E61" s="264"/>
      <c r="F61" s="191"/>
      <c r="G61" s="274"/>
      <c r="H61" s="248"/>
      <c r="I61" s="260">
        <v>51</v>
      </c>
      <c r="J61" s="261" t="s">
        <v>121</v>
      </c>
      <c r="K61" s="262" t="s">
        <v>121</v>
      </c>
      <c r="L61" s="263"/>
      <c r="M61" s="264"/>
      <c r="N61" s="265" t="s">
        <v>121</v>
      </c>
      <c r="O61" s="266" t="s">
        <v>121</v>
      </c>
    </row>
    <row r="62" spans="1:15" ht="15.75" customHeight="1">
      <c r="A62" s="256">
        <v>22</v>
      </c>
      <c r="B62" s="189"/>
      <c r="C62" s="208"/>
      <c r="D62" s="184"/>
      <c r="E62" s="185"/>
      <c r="F62" s="191"/>
      <c r="G62" s="274"/>
      <c r="H62" s="248"/>
      <c r="I62" s="260">
        <v>52</v>
      </c>
      <c r="J62" s="261" t="s">
        <v>121</v>
      </c>
      <c r="K62" s="262" t="s">
        <v>121</v>
      </c>
      <c r="L62" s="263"/>
      <c r="M62" s="264"/>
      <c r="N62" s="265" t="s">
        <v>121</v>
      </c>
      <c r="O62" s="266" t="s">
        <v>121</v>
      </c>
    </row>
    <row r="63" spans="1:15" ht="15.75" customHeight="1">
      <c r="A63" s="256">
        <v>23</v>
      </c>
      <c r="B63" s="270"/>
      <c r="C63" s="275"/>
      <c r="D63" s="184"/>
      <c r="E63" s="185"/>
      <c r="F63" s="271"/>
      <c r="G63" s="276"/>
      <c r="H63" s="248"/>
      <c r="I63" s="260">
        <v>53</v>
      </c>
      <c r="J63" s="261" t="s">
        <v>121</v>
      </c>
      <c r="K63" s="262" t="s">
        <v>121</v>
      </c>
      <c r="L63" s="263"/>
      <c r="M63" s="264"/>
      <c r="N63" s="265" t="s">
        <v>121</v>
      </c>
      <c r="O63" s="266" t="s">
        <v>121</v>
      </c>
    </row>
    <row r="64" spans="1:15" ht="15.75" customHeight="1">
      <c r="A64" s="256">
        <v>24</v>
      </c>
      <c r="B64" s="277"/>
      <c r="C64" s="278"/>
      <c r="D64" s="184"/>
      <c r="E64" s="185"/>
      <c r="F64" s="279"/>
      <c r="G64" s="276"/>
      <c r="H64" s="248"/>
      <c r="I64" s="260">
        <v>54</v>
      </c>
      <c r="J64" s="261" t="s">
        <v>121</v>
      </c>
      <c r="K64" s="262" t="s">
        <v>121</v>
      </c>
      <c r="L64" s="263"/>
      <c r="M64" s="264"/>
      <c r="N64" s="265" t="s">
        <v>121</v>
      </c>
      <c r="O64" s="266" t="s">
        <v>121</v>
      </c>
    </row>
    <row r="65" spans="1:15" ht="15.75" customHeight="1">
      <c r="A65" s="256">
        <v>25</v>
      </c>
      <c r="B65" s="277"/>
      <c r="C65" s="278"/>
      <c r="D65" s="184"/>
      <c r="E65" s="185"/>
      <c r="F65" s="279"/>
      <c r="G65" s="276"/>
      <c r="H65" s="248"/>
      <c r="I65" s="260">
        <v>55</v>
      </c>
      <c r="J65" s="261" t="s">
        <v>121</v>
      </c>
      <c r="K65" s="262" t="s">
        <v>121</v>
      </c>
      <c r="L65" s="263"/>
      <c r="M65" s="264"/>
      <c r="N65" s="265" t="s">
        <v>121</v>
      </c>
      <c r="O65" s="266" t="s">
        <v>121</v>
      </c>
    </row>
    <row r="66" spans="1:15" ht="15.75" customHeight="1">
      <c r="A66" s="256">
        <v>26</v>
      </c>
      <c r="B66" s="201"/>
      <c r="C66" s="185"/>
      <c r="D66" s="184"/>
      <c r="E66" s="185"/>
      <c r="F66" s="202"/>
      <c r="G66" s="206"/>
      <c r="H66" s="248"/>
      <c r="I66" s="260">
        <v>56</v>
      </c>
      <c r="J66" s="261" t="s">
        <v>121</v>
      </c>
      <c r="K66" s="262" t="s">
        <v>121</v>
      </c>
      <c r="L66" s="263"/>
      <c r="M66" s="264"/>
      <c r="N66" s="265" t="s">
        <v>121</v>
      </c>
      <c r="O66" s="266" t="s">
        <v>121</v>
      </c>
    </row>
    <row r="67" spans="1:15" ht="15.75" customHeight="1">
      <c r="A67" s="256">
        <v>27</v>
      </c>
      <c r="B67" s="201"/>
      <c r="C67" s="185"/>
      <c r="D67" s="184"/>
      <c r="E67" s="185"/>
      <c r="F67" s="202"/>
      <c r="G67" s="206"/>
      <c r="H67" s="248"/>
      <c r="I67" s="260">
        <v>57</v>
      </c>
      <c r="J67" s="261" t="s">
        <v>121</v>
      </c>
      <c r="K67" s="262" t="s">
        <v>121</v>
      </c>
      <c r="L67" s="263"/>
      <c r="M67" s="264"/>
      <c r="N67" s="265" t="s">
        <v>121</v>
      </c>
      <c r="O67" s="266" t="s">
        <v>121</v>
      </c>
    </row>
    <row r="68" spans="1:15" ht="15.75" customHeight="1">
      <c r="A68" s="256">
        <v>28</v>
      </c>
      <c r="B68" s="201"/>
      <c r="C68" s="185"/>
      <c r="D68" s="184"/>
      <c r="E68" s="185"/>
      <c r="F68" s="202"/>
      <c r="G68" s="206"/>
      <c r="H68" s="248"/>
      <c r="I68" s="260">
        <v>58</v>
      </c>
      <c r="J68" s="261" t="s">
        <v>121</v>
      </c>
      <c r="K68" s="262" t="s">
        <v>121</v>
      </c>
      <c r="L68" s="263"/>
      <c r="M68" s="264"/>
      <c r="N68" s="265" t="s">
        <v>121</v>
      </c>
      <c r="O68" s="266" t="s">
        <v>121</v>
      </c>
    </row>
    <row r="69" spans="1:15" ht="15.75" customHeight="1">
      <c r="A69" s="256">
        <v>29</v>
      </c>
      <c r="B69" s="280" t="s">
        <v>121</v>
      </c>
      <c r="C69" s="264" t="s">
        <v>121</v>
      </c>
      <c r="D69" s="281"/>
      <c r="E69" s="264"/>
      <c r="F69" s="265" t="s">
        <v>121</v>
      </c>
      <c r="G69" s="266" t="s">
        <v>121</v>
      </c>
      <c r="H69" s="248"/>
      <c r="I69" s="260">
        <v>59</v>
      </c>
      <c r="J69" s="261" t="s">
        <v>121</v>
      </c>
      <c r="K69" s="262" t="s">
        <v>121</v>
      </c>
      <c r="L69" s="263"/>
      <c r="M69" s="264"/>
      <c r="N69" s="265" t="s">
        <v>121</v>
      </c>
      <c r="O69" s="266" t="s">
        <v>121</v>
      </c>
    </row>
    <row r="70" spans="1:15" ht="15.75" customHeight="1" thickBot="1">
      <c r="A70" s="282">
        <v>30</v>
      </c>
      <c r="B70" s="283" t="s">
        <v>121</v>
      </c>
      <c r="C70" s="284" t="s">
        <v>121</v>
      </c>
      <c r="D70" s="285"/>
      <c r="E70" s="284"/>
      <c r="F70" s="286" t="s">
        <v>121</v>
      </c>
      <c r="G70" s="287" t="s">
        <v>121</v>
      </c>
      <c r="H70" s="288"/>
      <c r="I70" s="289">
        <v>60</v>
      </c>
      <c r="J70" s="290" t="s">
        <v>121</v>
      </c>
      <c r="K70" s="291" t="s">
        <v>121</v>
      </c>
      <c r="L70" s="292"/>
      <c r="M70" s="284"/>
      <c r="N70" s="286" t="s">
        <v>121</v>
      </c>
      <c r="O70" s="287" t="s">
        <v>121</v>
      </c>
    </row>
    <row r="71" spans="1:15" ht="13.5" customHeight="1">
      <c r="A71" s="158"/>
      <c r="B71" s="222" t="s">
        <v>114</v>
      </c>
      <c r="C71" s="222"/>
      <c r="D71" s="293">
        <f>SUM(D41:D70)</f>
        <v>13</v>
      </c>
      <c r="E71" s="293">
        <f>D41*E41+D42*E42+D43*E43+D44*E44+D45*E45+D46*E46+D47*E47+D48*E48+D49*E49+D50*E50+D51*E51+D52*E52+D53*E53</f>
        <v>163</v>
      </c>
      <c r="F71" s="159"/>
      <c r="G71" s="159"/>
      <c r="H71" s="159"/>
      <c r="I71" s="159"/>
      <c r="J71" s="222" t="s">
        <v>114</v>
      </c>
      <c r="K71" s="222"/>
      <c r="L71" s="293">
        <f>SUM(L41:L70)</f>
        <v>0</v>
      </c>
      <c r="M71" s="293">
        <f>L41*M41+L42*M42+L43*M43+L44*M44+L45*M45+L46*M46+L47*M47+L48*M48+L49*M49+L50*M50+L51*M51+L52*M52+L53*M53</f>
        <v>0</v>
      </c>
      <c r="N71" s="159"/>
      <c r="O71" s="225"/>
    </row>
    <row r="72" spans="1:15" ht="13.5" customHeight="1" thickBot="1">
      <c r="A72" s="158"/>
      <c r="B72" s="159"/>
      <c r="C72" s="159"/>
      <c r="D72" s="179"/>
      <c r="E72" s="179"/>
      <c r="F72" s="222"/>
      <c r="G72" s="159"/>
      <c r="H72" s="160"/>
      <c r="I72" s="159"/>
      <c r="J72" s="159"/>
      <c r="K72" s="159"/>
      <c r="L72" s="179"/>
      <c r="M72" s="179"/>
      <c r="N72" s="222"/>
      <c r="O72" s="225"/>
    </row>
    <row r="73" spans="1:15" ht="19.5" customHeight="1" thickBot="1">
      <c r="A73" s="158"/>
      <c r="B73" s="226" t="s">
        <v>115</v>
      </c>
      <c r="C73" s="227"/>
      <c r="D73" s="228"/>
      <c r="E73" s="229">
        <f>E71+M71</f>
        <v>163</v>
      </c>
      <c r="F73" s="230"/>
      <c r="G73" s="160"/>
      <c r="H73" s="179"/>
      <c r="I73" s="159"/>
      <c r="J73" s="226" t="s">
        <v>138</v>
      </c>
      <c r="K73" s="232"/>
      <c r="L73" s="229">
        <f>D71+L71</f>
        <v>13</v>
      </c>
      <c r="M73" s="230"/>
      <c r="N73" s="230"/>
      <c r="O73" s="222"/>
    </row>
  </sheetData>
  <sheetProtection/>
  <mergeCells count="5">
    <mergeCell ref="A1:J1"/>
    <mergeCell ref="K1:O1"/>
    <mergeCell ref="A38:J38"/>
    <mergeCell ref="K38:O38"/>
    <mergeCell ref="R10:W12"/>
  </mergeCells>
  <printOptions/>
  <pageMargins left="0.3937007874015748" right="0" top="0" bottom="0" header="0" footer="0"/>
  <pageSetup fitToHeight="2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67" customWidth="1"/>
    <col min="2" max="7" width="30.7109375" style="67" customWidth="1"/>
    <col min="8" max="16384" width="9.140625" style="67" customWidth="1"/>
  </cols>
  <sheetData>
    <row r="1" spans="1:6" s="65" customFormat="1" ht="24.75" customHeight="1">
      <c r="A1" s="67"/>
      <c r="B1" s="577" t="s">
        <v>194</v>
      </c>
      <c r="C1" s="577"/>
      <c r="D1" s="577"/>
      <c r="E1" s="577"/>
      <c r="F1" s="577"/>
    </row>
    <row r="2" spans="1:7" s="65" customFormat="1" ht="22.5" customHeight="1">
      <c r="A2" s="68">
        <v>1</v>
      </c>
      <c r="B2" s="133"/>
      <c r="C2" s="84"/>
      <c r="D2" s="84"/>
      <c r="E2" s="84"/>
      <c r="F2" s="84"/>
      <c r="G2" s="93"/>
    </row>
    <row r="3" spans="1:7" s="65" customFormat="1" ht="22.5" customHeight="1">
      <c r="A3" s="68"/>
      <c r="B3" s="84"/>
      <c r="C3" s="134"/>
      <c r="D3" s="84"/>
      <c r="E3" s="84"/>
      <c r="F3" s="84"/>
      <c r="G3" s="93"/>
    </row>
    <row r="4" spans="1:7" s="65" customFormat="1" ht="22.5" customHeight="1">
      <c r="A4" s="68">
        <v>2</v>
      </c>
      <c r="B4" s="133"/>
      <c r="C4" s="147"/>
      <c r="D4" s="92"/>
      <c r="E4" s="84"/>
      <c r="F4" s="84"/>
      <c r="G4" s="93"/>
    </row>
    <row r="5" spans="1:7" s="65" customFormat="1" ht="22.5" customHeight="1">
      <c r="A5" s="68"/>
      <c r="B5" s="84"/>
      <c r="C5" s="84"/>
      <c r="D5" s="134"/>
      <c r="E5" s="84"/>
      <c r="F5" s="84"/>
      <c r="G5" s="93"/>
    </row>
    <row r="6" spans="1:7" s="65" customFormat="1" ht="22.5" customHeight="1">
      <c r="A6" s="68">
        <v>3</v>
      </c>
      <c r="B6" s="133"/>
      <c r="C6" s="84"/>
      <c r="D6" s="147"/>
      <c r="E6" s="92"/>
      <c r="F6" s="84"/>
      <c r="G6" s="93"/>
    </row>
    <row r="7" spans="1:7" s="65" customFormat="1" ht="22.5" customHeight="1">
      <c r="A7" s="68"/>
      <c r="B7" s="84"/>
      <c r="C7" s="134"/>
      <c r="D7" s="92"/>
      <c r="E7" s="92"/>
      <c r="F7" s="84"/>
      <c r="G7" s="93"/>
    </row>
    <row r="8" spans="1:7" s="65" customFormat="1" ht="22.5" customHeight="1">
      <c r="A8" s="68">
        <v>4</v>
      </c>
      <c r="B8" s="133"/>
      <c r="C8" s="147"/>
      <c r="D8" s="84"/>
      <c r="E8" s="92"/>
      <c r="F8" s="84"/>
      <c r="G8" s="93"/>
    </row>
    <row r="9" spans="1:7" s="65" customFormat="1" ht="22.5" customHeight="1">
      <c r="A9" s="68"/>
      <c r="B9" s="84"/>
      <c r="C9" s="84"/>
      <c r="D9" s="84"/>
      <c r="E9" s="134"/>
      <c r="F9" s="84"/>
      <c r="G9" s="93"/>
    </row>
    <row r="10" spans="1:7" s="65" customFormat="1" ht="22.5" customHeight="1">
      <c r="A10" s="68">
        <v>5</v>
      </c>
      <c r="B10" s="133"/>
      <c r="C10" s="84"/>
      <c r="D10" s="84"/>
      <c r="E10" s="147"/>
      <c r="F10" s="92"/>
      <c r="G10" s="93"/>
    </row>
    <row r="11" spans="1:7" s="65" customFormat="1" ht="22.5" customHeight="1">
      <c r="A11" s="68"/>
      <c r="B11" s="84"/>
      <c r="C11" s="134"/>
      <c r="D11" s="84"/>
      <c r="E11" s="92"/>
      <c r="F11" s="92"/>
      <c r="G11" s="93"/>
    </row>
    <row r="12" spans="1:7" s="65" customFormat="1" ht="22.5" customHeight="1">
      <c r="A12" s="68">
        <v>6</v>
      </c>
      <c r="B12" s="133"/>
      <c r="C12" s="149"/>
      <c r="D12" s="92"/>
      <c r="E12" s="92"/>
      <c r="F12" s="92"/>
      <c r="G12" s="93"/>
    </row>
    <row r="13" spans="1:7" s="65" customFormat="1" ht="22.5" customHeight="1">
      <c r="A13" s="68"/>
      <c r="B13" s="84"/>
      <c r="C13" s="84"/>
      <c r="D13" s="134"/>
      <c r="E13" s="92"/>
      <c r="F13" s="92"/>
      <c r="G13" s="93"/>
    </row>
    <row r="14" spans="1:7" s="65" customFormat="1" ht="22.5" customHeight="1">
      <c r="A14" s="68">
        <v>7</v>
      </c>
      <c r="B14" s="133"/>
      <c r="C14" s="84"/>
      <c r="D14" s="147"/>
      <c r="E14" s="84"/>
      <c r="F14" s="92"/>
      <c r="G14" s="93"/>
    </row>
    <row r="15" spans="1:7" s="65" customFormat="1" ht="22.5" customHeight="1">
      <c r="A15" s="68"/>
      <c r="B15" s="84"/>
      <c r="C15" s="134"/>
      <c r="D15" s="92"/>
      <c r="E15" s="84"/>
      <c r="F15" s="92"/>
      <c r="G15" s="93"/>
    </row>
    <row r="16" spans="1:7" s="65" customFormat="1" ht="22.5" customHeight="1">
      <c r="A16" s="68">
        <v>8</v>
      </c>
      <c r="B16" s="133"/>
      <c r="C16" s="147"/>
      <c r="D16" s="84"/>
      <c r="E16" s="84"/>
      <c r="F16" s="92"/>
      <c r="G16" s="93"/>
    </row>
    <row r="17" spans="1:7" s="65" customFormat="1" ht="22.5" customHeight="1">
      <c r="A17" s="68"/>
      <c r="B17" s="84"/>
      <c r="C17" s="84"/>
      <c r="D17" s="84"/>
      <c r="E17" s="84"/>
      <c r="F17" s="134"/>
      <c r="G17" s="93"/>
    </row>
    <row r="18" spans="1:7" s="65" customFormat="1" ht="22.5" customHeight="1">
      <c r="A18" s="68">
        <v>9</v>
      </c>
      <c r="B18" s="133"/>
      <c r="C18" s="84"/>
      <c r="D18" s="84"/>
      <c r="E18" s="84"/>
      <c r="F18" s="151"/>
      <c r="G18" s="93"/>
    </row>
    <row r="19" spans="1:7" ht="22.5" customHeight="1">
      <c r="A19" s="68"/>
      <c r="B19" s="84"/>
      <c r="C19" s="134"/>
      <c r="D19" s="84"/>
      <c r="E19" s="84"/>
      <c r="F19" s="139"/>
      <c r="G19" s="89"/>
    </row>
    <row r="20" spans="1:7" ht="22.5" customHeight="1">
      <c r="A20" s="68">
        <v>10</v>
      </c>
      <c r="B20" s="133"/>
      <c r="C20" s="147"/>
      <c r="D20" s="92"/>
      <c r="E20" s="84"/>
      <c r="F20" s="139"/>
      <c r="G20" s="89"/>
    </row>
    <row r="21" spans="1:7" ht="22.5" customHeight="1">
      <c r="A21" s="69"/>
      <c r="B21" s="84"/>
      <c r="C21" s="84"/>
      <c r="D21" s="134"/>
      <c r="E21" s="84"/>
      <c r="F21" s="139"/>
      <c r="G21" s="89"/>
    </row>
    <row r="22" spans="1:7" ht="22.5" customHeight="1">
      <c r="A22" s="69">
        <v>11</v>
      </c>
      <c r="B22" s="133"/>
      <c r="C22" s="84"/>
      <c r="D22" s="147"/>
      <c r="E22" s="92"/>
      <c r="F22" s="139"/>
      <c r="G22" s="89"/>
    </row>
    <row r="23" spans="1:7" ht="22.5" customHeight="1">
      <c r="A23" s="69"/>
      <c r="B23" s="84"/>
      <c r="C23" s="134"/>
      <c r="D23" s="92"/>
      <c r="E23" s="92"/>
      <c r="F23" s="139"/>
      <c r="G23" s="89"/>
    </row>
    <row r="24" spans="1:7" ht="22.5" customHeight="1">
      <c r="A24" s="69">
        <v>12</v>
      </c>
      <c r="B24" s="133"/>
      <c r="C24" s="147"/>
      <c r="D24" s="84"/>
      <c r="E24" s="92"/>
      <c r="F24" s="139"/>
      <c r="G24" s="89"/>
    </row>
    <row r="25" spans="1:7" ht="22.5" customHeight="1">
      <c r="A25" s="69"/>
      <c r="B25" s="84"/>
      <c r="C25" s="84"/>
      <c r="D25" s="84"/>
      <c r="E25" s="134"/>
      <c r="F25" s="139"/>
      <c r="G25" s="89"/>
    </row>
    <row r="26" spans="1:7" ht="22.5" customHeight="1">
      <c r="A26" s="69">
        <v>13</v>
      </c>
      <c r="B26" s="133"/>
      <c r="C26" s="84"/>
      <c r="D26" s="84"/>
      <c r="E26" s="147"/>
      <c r="F26" s="138"/>
      <c r="G26" s="89"/>
    </row>
    <row r="27" spans="1:7" ht="22.5" customHeight="1">
      <c r="A27" s="69"/>
      <c r="B27" s="84"/>
      <c r="C27" s="134"/>
      <c r="D27" s="84"/>
      <c r="E27" s="92"/>
      <c r="F27" s="138"/>
      <c r="G27" s="89"/>
    </row>
    <row r="28" spans="1:7" ht="22.5" customHeight="1">
      <c r="A28" s="69">
        <v>14</v>
      </c>
      <c r="B28" s="133"/>
      <c r="C28" s="149"/>
      <c r="D28" s="92"/>
      <c r="E28" s="92"/>
      <c r="F28" s="138"/>
      <c r="G28" s="89"/>
    </row>
    <row r="29" spans="1:7" ht="22.5" customHeight="1">
      <c r="A29" s="69"/>
      <c r="B29" s="84"/>
      <c r="C29" s="84"/>
      <c r="D29" s="134"/>
      <c r="E29" s="92"/>
      <c r="F29" s="138"/>
      <c r="G29" s="89"/>
    </row>
    <row r="30" spans="1:7" ht="22.5" customHeight="1">
      <c r="A30" s="69">
        <v>15</v>
      </c>
      <c r="B30" s="133"/>
      <c r="C30" s="84"/>
      <c r="D30" s="147"/>
      <c r="E30" s="84"/>
      <c r="F30" s="138"/>
      <c r="G30" s="89"/>
    </row>
    <row r="31" spans="1:7" ht="22.5" customHeight="1">
      <c r="A31" s="69"/>
      <c r="B31" s="84"/>
      <c r="C31" s="134"/>
      <c r="D31" s="92"/>
      <c r="E31" s="84"/>
      <c r="F31" s="138"/>
      <c r="G31" s="89"/>
    </row>
    <row r="32" spans="1:7" ht="22.5" customHeight="1">
      <c r="A32" s="69">
        <v>16</v>
      </c>
      <c r="B32" s="133"/>
      <c r="C32" s="147"/>
      <c r="D32" s="84"/>
      <c r="E32" s="84"/>
      <c r="F32" s="138"/>
      <c r="G32" s="89"/>
    </row>
    <row r="33" spans="2:7" ht="22.5" customHeight="1">
      <c r="B33" s="83"/>
      <c r="C33" s="83"/>
      <c r="D33" s="83"/>
      <c r="E33" s="83"/>
      <c r="F33" s="84"/>
      <c r="G33" s="134" t="s">
        <v>90</v>
      </c>
    </row>
    <row r="34" spans="1:8" ht="22.5" customHeight="1">
      <c r="A34" s="68">
        <v>17</v>
      </c>
      <c r="B34" s="133"/>
      <c r="C34" s="83"/>
      <c r="D34" s="83"/>
      <c r="E34" s="83"/>
      <c r="F34" s="89"/>
      <c r="G34" s="147" t="s">
        <v>88</v>
      </c>
      <c r="H34" s="65"/>
    </row>
    <row r="35" spans="1:8" ht="22.5" customHeight="1">
      <c r="A35" s="68"/>
      <c r="B35" s="84"/>
      <c r="C35" s="134"/>
      <c r="D35" s="84"/>
      <c r="E35" s="84"/>
      <c r="F35" s="89"/>
      <c r="G35" s="94"/>
      <c r="H35" s="65"/>
    </row>
    <row r="36" spans="1:7" ht="22.5" customHeight="1">
      <c r="A36" s="68">
        <v>18</v>
      </c>
      <c r="B36" s="133"/>
      <c r="C36" s="147"/>
      <c r="D36" s="92"/>
      <c r="E36" s="84"/>
      <c r="F36" s="138"/>
      <c r="G36" s="89"/>
    </row>
    <row r="37" spans="1:7" ht="22.5" customHeight="1">
      <c r="A37" s="68"/>
      <c r="B37" s="84"/>
      <c r="C37" s="84"/>
      <c r="D37" s="134"/>
      <c r="E37" s="84"/>
      <c r="F37" s="138"/>
      <c r="G37" s="89"/>
    </row>
    <row r="38" spans="1:7" ht="22.5" customHeight="1">
      <c r="A38" s="68">
        <v>19</v>
      </c>
      <c r="B38" s="133"/>
      <c r="C38" s="84"/>
      <c r="D38" s="147"/>
      <c r="E38" s="92"/>
      <c r="F38" s="138"/>
      <c r="G38" s="89"/>
    </row>
    <row r="39" spans="1:7" ht="22.5" customHeight="1">
      <c r="A39" s="68"/>
      <c r="B39" s="84"/>
      <c r="C39" s="134"/>
      <c r="D39" s="92"/>
      <c r="E39" s="92"/>
      <c r="F39" s="138"/>
      <c r="G39" s="89"/>
    </row>
    <row r="40" spans="1:7" ht="22.5" customHeight="1">
      <c r="A40" s="68">
        <v>20</v>
      </c>
      <c r="B40" s="133"/>
      <c r="C40" s="147"/>
      <c r="D40" s="84"/>
      <c r="E40" s="92"/>
      <c r="F40" s="138"/>
      <c r="G40" s="89"/>
    </row>
    <row r="41" spans="1:7" ht="22.5" customHeight="1">
      <c r="A41" s="68"/>
      <c r="B41" s="84"/>
      <c r="C41" s="84"/>
      <c r="D41" s="84"/>
      <c r="E41" s="134"/>
      <c r="F41" s="138"/>
      <c r="G41" s="89"/>
    </row>
    <row r="42" spans="1:7" ht="22.5" customHeight="1">
      <c r="A42" s="68">
        <v>21</v>
      </c>
      <c r="B42" s="133"/>
      <c r="C42" s="84"/>
      <c r="D42" s="84"/>
      <c r="E42" s="151"/>
      <c r="F42" s="138"/>
      <c r="G42" s="89"/>
    </row>
    <row r="43" spans="1:7" ht="22.5" customHeight="1">
      <c r="A43" s="68"/>
      <c r="B43" s="84"/>
      <c r="C43" s="134"/>
      <c r="D43" s="84"/>
      <c r="E43" s="139"/>
      <c r="F43" s="138"/>
      <c r="G43" s="89"/>
    </row>
    <row r="44" spans="1:7" ht="22.5" customHeight="1">
      <c r="A44" s="68">
        <v>22</v>
      </c>
      <c r="B44" s="133"/>
      <c r="C44" s="149"/>
      <c r="D44" s="92"/>
      <c r="E44" s="139"/>
      <c r="F44" s="138"/>
      <c r="G44" s="89"/>
    </row>
    <row r="45" spans="1:7" ht="22.5" customHeight="1">
      <c r="A45" s="68"/>
      <c r="B45" s="84"/>
      <c r="C45" s="84"/>
      <c r="D45" s="134"/>
      <c r="E45" s="139"/>
      <c r="F45" s="138"/>
      <c r="G45" s="89"/>
    </row>
    <row r="46" spans="1:7" ht="22.5" customHeight="1">
      <c r="A46" s="68">
        <v>23</v>
      </c>
      <c r="B46" s="133"/>
      <c r="C46" s="84"/>
      <c r="D46" s="147"/>
      <c r="E46" s="138"/>
      <c r="F46" s="138"/>
      <c r="G46" s="89"/>
    </row>
    <row r="47" spans="1:7" ht="22.5" customHeight="1">
      <c r="A47" s="68"/>
      <c r="B47" s="84"/>
      <c r="C47" s="140"/>
      <c r="D47" s="92"/>
      <c r="E47" s="138"/>
      <c r="F47" s="138"/>
      <c r="G47" s="89"/>
    </row>
    <row r="48" spans="1:7" ht="22.5" customHeight="1">
      <c r="A48" s="68">
        <v>24</v>
      </c>
      <c r="B48" s="133"/>
      <c r="C48" s="147"/>
      <c r="D48" s="84"/>
      <c r="E48" s="138"/>
      <c r="F48" s="138"/>
      <c r="G48" s="89"/>
    </row>
    <row r="49" spans="1:7" ht="22.5" customHeight="1">
      <c r="A49" s="68"/>
      <c r="B49" s="83"/>
      <c r="C49" s="83"/>
      <c r="D49" s="83"/>
      <c r="E49" s="84"/>
      <c r="F49" s="134"/>
      <c r="G49" s="94"/>
    </row>
    <row r="50" spans="1:7" ht="22.5" customHeight="1">
      <c r="A50" s="68">
        <v>25</v>
      </c>
      <c r="B50" s="133"/>
      <c r="C50" s="83"/>
      <c r="D50" s="83"/>
      <c r="E50" s="138"/>
      <c r="F50" s="152"/>
      <c r="G50" s="89"/>
    </row>
    <row r="51" spans="1:7" ht="22.5" customHeight="1">
      <c r="A51" s="68"/>
      <c r="B51" s="84"/>
      <c r="C51" s="134"/>
      <c r="D51" s="84"/>
      <c r="E51" s="138"/>
      <c r="F51" s="83"/>
      <c r="G51" s="89"/>
    </row>
    <row r="52" spans="1:7" ht="22.5" customHeight="1">
      <c r="A52" s="68">
        <v>26</v>
      </c>
      <c r="B52" s="133"/>
      <c r="C52" s="147"/>
      <c r="D52" s="92"/>
      <c r="E52" s="138"/>
      <c r="F52" s="83"/>
      <c r="G52" s="89"/>
    </row>
    <row r="53" spans="1:7" ht="22.5" customHeight="1">
      <c r="A53" s="69"/>
      <c r="B53" s="84"/>
      <c r="C53" s="84"/>
      <c r="D53" s="134"/>
      <c r="E53" s="138"/>
      <c r="F53" s="83"/>
      <c r="G53" s="89"/>
    </row>
    <row r="54" spans="1:7" ht="22.5" customHeight="1">
      <c r="A54" s="69">
        <v>27</v>
      </c>
      <c r="B54" s="133"/>
      <c r="C54" s="84"/>
      <c r="D54" s="147"/>
      <c r="E54" s="139"/>
      <c r="F54" s="83"/>
      <c r="G54" s="89"/>
    </row>
    <row r="55" spans="1:7" ht="22.5" customHeight="1">
      <c r="A55" s="69"/>
      <c r="B55" s="84"/>
      <c r="C55" s="134"/>
      <c r="D55" s="92"/>
      <c r="E55" s="139"/>
      <c r="F55" s="83"/>
      <c r="G55" s="89"/>
    </row>
    <row r="56" spans="1:7" ht="22.5" customHeight="1">
      <c r="A56" s="69">
        <v>28</v>
      </c>
      <c r="B56" s="133"/>
      <c r="C56" s="147"/>
      <c r="D56" s="84"/>
      <c r="E56" s="139"/>
      <c r="F56" s="83"/>
      <c r="G56" s="89"/>
    </row>
    <row r="57" spans="1:7" ht="22.5" customHeight="1">
      <c r="A57" s="69"/>
      <c r="B57" s="84"/>
      <c r="C57" s="84"/>
      <c r="D57" s="84"/>
      <c r="E57" s="134"/>
      <c r="F57" s="92"/>
      <c r="G57" s="89"/>
    </row>
    <row r="58" spans="1:7" ht="22.5" customHeight="1">
      <c r="A58" s="69">
        <v>29</v>
      </c>
      <c r="B58" s="133"/>
      <c r="C58" s="84"/>
      <c r="D58" s="84"/>
      <c r="E58" s="147"/>
      <c r="F58" s="83"/>
      <c r="G58" s="89"/>
    </row>
    <row r="59" spans="1:7" ht="22.5" customHeight="1">
      <c r="A59" s="69"/>
      <c r="B59" s="84"/>
      <c r="C59" s="134"/>
      <c r="D59" s="84"/>
      <c r="E59" s="92"/>
      <c r="F59" s="83"/>
      <c r="G59" s="89"/>
    </row>
    <row r="60" spans="1:7" ht="22.5" customHeight="1">
      <c r="A60" s="69">
        <v>30</v>
      </c>
      <c r="B60" s="133"/>
      <c r="C60" s="149"/>
      <c r="D60" s="92"/>
      <c r="E60" s="92"/>
      <c r="F60" s="83"/>
      <c r="G60" s="89"/>
    </row>
    <row r="61" spans="1:7" ht="22.5" customHeight="1">
      <c r="A61" s="69"/>
      <c r="B61" s="84"/>
      <c r="C61" s="84"/>
      <c r="D61" s="134"/>
      <c r="E61" s="92"/>
      <c r="F61" s="83"/>
      <c r="G61" s="89"/>
    </row>
    <row r="62" spans="1:7" ht="22.5" customHeight="1">
      <c r="A62" s="69">
        <v>31</v>
      </c>
      <c r="B62" s="133"/>
      <c r="C62" s="84"/>
      <c r="D62" s="147"/>
      <c r="E62" s="84"/>
      <c r="F62" s="83"/>
      <c r="G62" s="89"/>
    </row>
    <row r="63" spans="1:7" ht="22.5" customHeight="1">
      <c r="A63" s="69"/>
      <c r="B63" s="84"/>
      <c r="C63" s="134"/>
      <c r="D63" s="92"/>
      <c r="E63" s="84"/>
      <c r="F63" s="83"/>
      <c r="G63" s="89"/>
    </row>
    <row r="64" spans="1:7" ht="22.5" customHeight="1">
      <c r="A64" s="69">
        <v>32</v>
      </c>
      <c r="B64" s="133"/>
      <c r="C64" s="147"/>
      <c r="D64" s="84"/>
      <c r="E64" s="84"/>
      <c r="F64" s="83"/>
      <c r="G64" s="89"/>
    </row>
  </sheetData>
  <sheetProtection/>
  <mergeCells count="1">
    <mergeCell ref="B1:F1"/>
  </mergeCells>
  <printOptions verticalCentered="1"/>
  <pageMargins left="0.3937007874015748" right="0" top="0" bottom="0" header="0" footer="0"/>
  <pageSetup blackAndWhite="1" fitToHeight="1" fitToWidth="1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140625" style="0" customWidth="1"/>
    <col min="2" max="2" width="21.421875" style="0" customWidth="1"/>
    <col min="3" max="3" width="7.57421875" style="0" customWidth="1"/>
    <col min="4" max="4" width="5.140625" style="0" customWidth="1"/>
    <col min="5" max="5" width="6.00390625" style="0" customWidth="1"/>
    <col min="6" max="6" width="17.7109375" style="0" customWidth="1"/>
    <col min="7" max="7" width="6.421875" style="0" customWidth="1"/>
    <col min="8" max="8" width="1.7109375" style="0" customWidth="1"/>
    <col min="9" max="9" width="6.140625" style="0" customWidth="1"/>
    <col min="10" max="10" width="21.57421875" style="0" customWidth="1"/>
    <col min="11" max="11" width="6.8515625" style="0" customWidth="1"/>
    <col min="12" max="12" width="5.140625" style="0" customWidth="1"/>
    <col min="13" max="13" width="6.00390625" style="0" customWidth="1"/>
    <col min="14" max="14" width="17.140625" style="0" customWidth="1"/>
    <col min="15" max="15" width="6.57421875" style="0" customWidth="1"/>
  </cols>
  <sheetData>
    <row r="1" spans="1:15" ht="19.5" customHeight="1">
      <c r="A1" s="557" t="s">
        <v>210</v>
      </c>
      <c r="B1" s="557"/>
      <c r="C1" s="557"/>
      <c r="D1" s="557"/>
      <c r="E1" s="557"/>
      <c r="F1" s="557"/>
      <c r="G1" s="557"/>
      <c r="H1" s="557"/>
      <c r="I1" s="557"/>
      <c r="J1" s="557"/>
      <c r="K1" s="557" t="s">
        <v>91</v>
      </c>
      <c r="L1" s="557"/>
      <c r="M1" s="557"/>
      <c r="N1" s="557"/>
      <c r="O1" s="557"/>
    </row>
    <row r="2" spans="1:15" ht="13.5" customHeight="1" thickBot="1">
      <c r="A2" s="158"/>
      <c r="B2" s="159"/>
      <c r="C2" s="159"/>
      <c r="D2" s="159"/>
      <c r="E2" s="158"/>
      <c r="F2" s="159"/>
      <c r="G2" s="159"/>
      <c r="H2" s="160"/>
      <c r="I2" s="159"/>
      <c r="J2" s="159"/>
      <c r="K2" s="159"/>
      <c r="L2" s="159"/>
      <c r="M2" s="159"/>
      <c r="N2" s="159"/>
      <c r="O2" s="158"/>
    </row>
    <row r="3" spans="1:15" ht="15" customHeight="1" thickBot="1">
      <c r="A3" s="161" t="s">
        <v>92</v>
      </c>
      <c r="B3" s="162" t="s">
        <v>34</v>
      </c>
      <c r="C3" s="163" t="s">
        <v>93</v>
      </c>
      <c r="D3" s="163" t="s">
        <v>94</v>
      </c>
      <c r="E3" s="164" t="s">
        <v>95</v>
      </c>
      <c r="F3" s="163" t="s">
        <v>36</v>
      </c>
      <c r="G3" s="165" t="s">
        <v>96</v>
      </c>
      <c r="H3" s="166"/>
      <c r="I3" s="165" t="s">
        <v>92</v>
      </c>
      <c r="J3" s="162" t="s">
        <v>34</v>
      </c>
      <c r="K3" s="163" t="s">
        <v>93</v>
      </c>
      <c r="L3" s="163" t="s">
        <v>94</v>
      </c>
      <c r="M3" s="167" t="s">
        <v>95</v>
      </c>
      <c r="N3" s="168" t="s">
        <v>36</v>
      </c>
      <c r="O3" s="169" t="s">
        <v>96</v>
      </c>
    </row>
    <row r="4" spans="1:15" ht="15.75" customHeight="1">
      <c r="A4" s="170">
        <v>1</v>
      </c>
      <c r="B4" s="171" t="s">
        <v>227</v>
      </c>
      <c r="C4" s="172" t="s">
        <v>6</v>
      </c>
      <c r="D4" s="173">
        <v>1</v>
      </c>
      <c r="E4" s="174">
        <v>50</v>
      </c>
      <c r="F4" s="175" t="s">
        <v>111</v>
      </c>
      <c r="G4" s="176">
        <v>2014</v>
      </c>
      <c r="H4" s="177"/>
      <c r="I4" s="178">
        <v>31</v>
      </c>
      <c r="J4" s="179"/>
      <c r="K4" s="180"/>
      <c r="L4" s="174"/>
      <c r="M4" s="174"/>
      <c r="N4" s="179"/>
      <c r="O4" s="181"/>
    </row>
    <row r="5" spans="1:15" ht="15.75" customHeight="1">
      <c r="A5" s="180">
        <v>2</v>
      </c>
      <c r="B5" s="182" t="s">
        <v>135</v>
      </c>
      <c r="C5" s="183" t="s">
        <v>7</v>
      </c>
      <c r="D5" s="184"/>
      <c r="E5" s="185">
        <v>49</v>
      </c>
      <c r="F5" s="186" t="s">
        <v>41</v>
      </c>
      <c r="G5" s="187">
        <v>2012</v>
      </c>
      <c r="H5" s="177"/>
      <c r="I5" s="188">
        <v>32</v>
      </c>
      <c r="J5" s="189"/>
      <c r="K5" s="190"/>
      <c r="L5" s="185"/>
      <c r="M5" s="185"/>
      <c r="N5" s="191"/>
      <c r="O5" s="192"/>
    </row>
    <row r="6" spans="1:18" ht="15.75" customHeight="1">
      <c r="A6" s="180">
        <v>3</v>
      </c>
      <c r="B6" s="193"/>
      <c r="C6" s="183"/>
      <c r="D6" s="184"/>
      <c r="E6" s="194"/>
      <c r="F6" s="195"/>
      <c r="G6" s="196"/>
      <c r="H6" s="177"/>
      <c r="I6" s="188">
        <v>33</v>
      </c>
      <c r="J6" s="189"/>
      <c r="K6" s="190"/>
      <c r="L6" s="185"/>
      <c r="M6" s="185"/>
      <c r="N6" s="191"/>
      <c r="O6" s="192"/>
      <c r="R6" t="s">
        <v>225</v>
      </c>
    </row>
    <row r="7" spans="1:15" ht="15.75" customHeight="1">
      <c r="A7" s="180">
        <v>4</v>
      </c>
      <c r="B7" s="197" t="s">
        <v>259</v>
      </c>
      <c r="C7" s="183"/>
      <c r="D7" s="184">
        <v>1</v>
      </c>
      <c r="E7" s="185">
        <v>0</v>
      </c>
      <c r="F7" s="198" t="s">
        <v>101</v>
      </c>
      <c r="G7" s="199">
        <v>2012</v>
      </c>
      <c r="H7" s="177"/>
      <c r="I7" s="188">
        <v>34</v>
      </c>
      <c r="J7" s="189"/>
      <c r="K7" s="190"/>
      <c r="L7" s="185"/>
      <c r="M7" s="185"/>
      <c r="N7" s="191"/>
      <c r="O7" s="200"/>
    </row>
    <row r="8" spans="1:18" ht="15.75" customHeight="1">
      <c r="A8" s="180">
        <v>5</v>
      </c>
      <c r="B8" s="182"/>
      <c r="C8" s="183"/>
      <c r="D8" s="184"/>
      <c r="E8" s="194"/>
      <c r="F8" s="186"/>
      <c r="G8" s="187"/>
      <c r="H8" s="177"/>
      <c r="I8" s="188">
        <v>35</v>
      </c>
      <c r="J8" s="189"/>
      <c r="K8" s="180"/>
      <c r="L8" s="185"/>
      <c r="M8" s="185"/>
      <c r="N8" s="191"/>
      <c r="O8" s="192"/>
      <c r="R8" t="s">
        <v>226</v>
      </c>
    </row>
    <row r="9" spans="1:15" ht="15.75" customHeight="1">
      <c r="A9" s="180">
        <v>6</v>
      </c>
      <c r="B9" s="182"/>
      <c r="C9" s="183"/>
      <c r="D9" s="184"/>
      <c r="E9" s="185"/>
      <c r="F9" s="186"/>
      <c r="G9" s="187"/>
      <c r="H9" s="177"/>
      <c r="I9" s="188">
        <v>36</v>
      </c>
      <c r="J9" s="189"/>
      <c r="K9" s="190"/>
      <c r="L9" s="185"/>
      <c r="M9" s="185"/>
      <c r="N9" s="191"/>
      <c r="O9" s="200"/>
    </row>
    <row r="10" spans="1:23" ht="15.75" customHeight="1">
      <c r="A10" s="180">
        <v>7</v>
      </c>
      <c r="B10" s="182"/>
      <c r="C10" s="183"/>
      <c r="D10" s="184"/>
      <c r="E10" s="194"/>
      <c r="F10" s="186"/>
      <c r="G10" s="187"/>
      <c r="H10" s="177"/>
      <c r="I10" s="188">
        <v>37</v>
      </c>
      <c r="J10" s="189"/>
      <c r="K10" s="190"/>
      <c r="L10" s="185"/>
      <c r="M10" s="185"/>
      <c r="N10" s="191"/>
      <c r="O10" s="192"/>
      <c r="R10" s="558" t="s">
        <v>271</v>
      </c>
      <c r="S10" s="558"/>
      <c r="T10" s="558"/>
      <c r="U10" s="558"/>
      <c r="V10" s="558"/>
      <c r="W10" s="558"/>
    </row>
    <row r="11" spans="1:23" ht="15.75" customHeight="1">
      <c r="A11" s="180">
        <v>8</v>
      </c>
      <c r="B11" s="182"/>
      <c r="C11" s="183"/>
      <c r="D11" s="184"/>
      <c r="E11" s="185"/>
      <c r="F11" s="186"/>
      <c r="G11" s="187"/>
      <c r="H11" s="177"/>
      <c r="I11" s="188">
        <v>38</v>
      </c>
      <c r="J11" s="189"/>
      <c r="K11" s="190"/>
      <c r="L11" s="185"/>
      <c r="M11" s="185"/>
      <c r="N11" s="191"/>
      <c r="O11" s="192"/>
      <c r="R11" s="558"/>
      <c r="S11" s="558"/>
      <c r="T11" s="558"/>
      <c r="U11" s="558"/>
      <c r="V11" s="558"/>
      <c r="W11" s="558"/>
    </row>
    <row r="12" spans="1:23" ht="15.75" customHeight="1">
      <c r="A12" s="180">
        <v>9</v>
      </c>
      <c r="B12" s="182"/>
      <c r="C12" s="183"/>
      <c r="D12" s="184"/>
      <c r="E12" s="194"/>
      <c r="F12" s="186"/>
      <c r="G12" s="187"/>
      <c r="H12" s="177"/>
      <c r="I12" s="188">
        <v>39</v>
      </c>
      <c r="J12" s="201"/>
      <c r="K12" s="190"/>
      <c r="L12" s="185"/>
      <c r="M12" s="185"/>
      <c r="N12" s="202"/>
      <c r="O12" s="188"/>
      <c r="R12" s="558"/>
      <c r="S12" s="558"/>
      <c r="T12" s="558"/>
      <c r="U12" s="558"/>
      <c r="V12" s="558"/>
      <c r="W12" s="558"/>
    </row>
    <row r="13" spans="1:15" ht="15.75" customHeight="1">
      <c r="A13" s="180">
        <v>10</v>
      </c>
      <c r="B13" s="182"/>
      <c r="C13" s="183"/>
      <c r="D13" s="184"/>
      <c r="E13" s="185"/>
      <c r="F13" s="186"/>
      <c r="G13" s="187"/>
      <c r="H13" s="177"/>
      <c r="I13" s="188">
        <v>40</v>
      </c>
      <c r="J13" s="189"/>
      <c r="K13" s="190"/>
      <c r="L13" s="185"/>
      <c r="M13" s="185"/>
      <c r="N13" s="191"/>
      <c r="O13" s="192"/>
    </row>
    <row r="14" spans="1:15" ht="15.75" customHeight="1">
      <c r="A14" s="180">
        <v>11</v>
      </c>
      <c r="B14" s="182"/>
      <c r="C14" s="183"/>
      <c r="D14" s="184"/>
      <c r="E14" s="194"/>
      <c r="F14" s="186"/>
      <c r="G14" s="187"/>
      <c r="H14" s="177"/>
      <c r="I14" s="188">
        <v>41</v>
      </c>
      <c r="J14" s="201"/>
      <c r="K14" s="190"/>
      <c r="L14" s="185"/>
      <c r="M14" s="185"/>
      <c r="N14" s="191"/>
      <c r="O14" s="188"/>
    </row>
    <row r="15" spans="1:15" ht="15.75" customHeight="1">
      <c r="A15" s="180">
        <v>12</v>
      </c>
      <c r="B15" s="193"/>
      <c r="C15" s="183"/>
      <c r="D15" s="184"/>
      <c r="E15" s="185"/>
      <c r="F15" s="195"/>
      <c r="G15" s="196"/>
      <c r="H15" s="177"/>
      <c r="I15" s="188">
        <v>42</v>
      </c>
      <c r="J15" s="189"/>
      <c r="K15" s="190"/>
      <c r="L15" s="185"/>
      <c r="M15" s="185"/>
      <c r="N15" s="191"/>
      <c r="O15" s="192"/>
    </row>
    <row r="16" spans="1:15" ht="15.75" customHeight="1">
      <c r="A16" s="180">
        <v>13</v>
      </c>
      <c r="B16" s="197"/>
      <c r="C16" s="183"/>
      <c r="D16" s="184"/>
      <c r="E16" s="194"/>
      <c r="F16" s="198"/>
      <c r="G16" s="187"/>
      <c r="H16" s="177"/>
      <c r="I16" s="188">
        <v>43</v>
      </c>
      <c r="J16" s="189"/>
      <c r="K16" s="190"/>
      <c r="L16" s="185"/>
      <c r="M16" s="185"/>
      <c r="N16" s="191"/>
      <c r="O16" s="200"/>
    </row>
    <row r="17" spans="1:15" ht="15.75" customHeight="1">
      <c r="A17" s="180">
        <v>14</v>
      </c>
      <c r="B17" s="182"/>
      <c r="C17" s="183"/>
      <c r="D17" s="184"/>
      <c r="E17" s="185"/>
      <c r="F17" s="186"/>
      <c r="G17" s="187"/>
      <c r="H17" s="177"/>
      <c r="I17" s="188">
        <v>44</v>
      </c>
      <c r="J17" s="203"/>
      <c r="K17" s="204"/>
      <c r="L17" s="205"/>
      <c r="M17" s="185"/>
      <c r="N17" s="202"/>
      <c r="O17" s="206"/>
    </row>
    <row r="18" spans="1:15" ht="15.75" customHeight="1">
      <c r="A18" s="180">
        <v>15</v>
      </c>
      <c r="B18" s="189"/>
      <c r="C18" s="185"/>
      <c r="D18" s="184"/>
      <c r="E18" s="185"/>
      <c r="F18" s="207"/>
      <c r="G18" s="192"/>
      <c r="H18" s="177"/>
      <c r="I18" s="188">
        <v>45</v>
      </c>
      <c r="J18" s="203"/>
      <c r="K18" s="205"/>
      <c r="L18" s="185"/>
      <c r="M18" s="185"/>
      <c r="N18" s="202"/>
      <c r="O18" s="206"/>
    </row>
    <row r="19" spans="1:15" ht="15.75" customHeight="1">
      <c r="A19" s="180">
        <v>16</v>
      </c>
      <c r="B19" s="189"/>
      <c r="C19" s="185"/>
      <c r="D19" s="184"/>
      <c r="E19" s="185"/>
      <c r="F19" s="207"/>
      <c r="G19" s="192"/>
      <c r="H19" s="177"/>
      <c r="I19" s="188">
        <v>46</v>
      </c>
      <c r="J19" s="203"/>
      <c r="K19" s="205"/>
      <c r="L19" s="185"/>
      <c r="M19" s="185"/>
      <c r="N19" s="202"/>
      <c r="O19" s="206"/>
    </row>
    <row r="20" spans="1:15" ht="15.75" customHeight="1">
      <c r="A20" s="180">
        <v>17</v>
      </c>
      <c r="B20" s="189"/>
      <c r="C20" s="185"/>
      <c r="D20" s="184"/>
      <c r="E20" s="185"/>
      <c r="F20" s="207"/>
      <c r="G20" s="192"/>
      <c r="H20" s="177"/>
      <c r="I20" s="188">
        <v>47</v>
      </c>
      <c r="J20" s="203"/>
      <c r="K20" s="205"/>
      <c r="L20" s="185"/>
      <c r="M20" s="185"/>
      <c r="N20" s="202"/>
      <c r="O20" s="206"/>
    </row>
    <row r="21" spans="1:15" ht="15.75" customHeight="1">
      <c r="A21" s="180">
        <v>18</v>
      </c>
      <c r="B21" s="189"/>
      <c r="C21" s="185"/>
      <c r="D21" s="184"/>
      <c r="E21" s="185"/>
      <c r="F21" s="207"/>
      <c r="G21" s="192"/>
      <c r="H21" s="177"/>
      <c r="I21" s="188">
        <v>48</v>
      </c>
      <c r="J21" s="203"/>
      <c r="K21" s="205"/>
      <c r="L21" s="185"/>
      <c r="M21" s="185"/>
      <c r="N21" s="191"/>
      <c r="O21" s="206"/>
    </row>
    <row r="22" spans="1:15" ht="15.75" customHeight="1">
      <c r="A22" s="180">
        <v>19</v>
      </c>
      <c r="B22" s="201"/>
      <c r="C22" s="185"/>
      <c r="D22" s="184"/>
      <c r="E22" s="185"/>
      <c r="F22" s="207"/>
      <c r="G22" s="188"/>
      <c r="H22" s="177"/>
      <c r="I22" s="188">
        <v>49</v>
      </c>
      <c r="J22" s="203"/>
      <c r="K22" s="205"/>
      <c r="L22" s="185"/>
      <c r="M22" s="185"/>
      <c r="N22" s="191"/>
      <c r="O22" s="206"/>
    </row>
    <row r="23" spans="1:15" ht="15.75" customHeight="1">
      <c r="A23" s="180">
        <v>20</v>
      </c>
      <c r="B23" s="189"/>
      <c r="C23" s="185"/>
      <c r="D23" s="184"/>
      <c r="E23" s="185"/>
      <c r="F23" s="207"/>
      <c r="G23" s="192"/>
      <c r="H23" s="177"/>
      <c r="I23" s="188">
        <v>50</v>
      </c>
      <c r="J23" s="203"/>
      <c r="K23" s="205"/>
      <c r="L23" s="185"/>
      <c r="M23" s="185"/>
      <c r="N23" s="191"/>
      <c r="O23" s="206"/>
    </row>
    <row r="24" spans="1:15" ht="15.75" customHeight="1">
      <c r="A24" s="180">
        <v>21</v>
      </c>
      <c r="B24" s="189"/>
      <c r="C24" s="185"/>
      <c r="D24" s="184"/>
      <c r="E24" s="185"/>
      <c r="F24" s="207"/>
      <c r="G24" s="192"/>
      <c r="H24" s="177"/>
      <c r="I24" s="188">
        <v>51</v>
      </c>
      <c r="J24" s="203"/>
      <c r="K24" s="205"/>
      <c r="L24" s="185"/>
      <c r="M24" s="185"/>
      <c r="N24" s="191"/>
      <c r="O24" s="206"/>
    </row>
    <row r="25" spans="1:15" ht="15.75" customHeight="1">
      <c r="A25" s="180">
        <v>22</v>
      </c>
      <c r="B25" s="189"/>
      <c r="C25" s="185"/>
      <c r="D25" s="184"/>
      <c r="E25" s="185"/>
      <c r="F25" s="207"/>
      <c r="G25" s="200"/>
      <c r="H25" s="177"/>
      <c r="I25" s="188">
        <v>52</v>
      </c>
      <c r="J25" s="203"/>
      <c r="K25" s="205"/>
      <c r="L25" s="185"/>
      <c r="M25" s="185"/>
      <c r="N25" s="202"/>
      <c r="O25" s="206"/>
    </row>
    <row r="26" spans="1:15" ht="15.75" customHeight="1">
      <c r="A26" s="180">
        <v>23</v>
      </c>
      <c r="B26" s="189"/>
      <c r="C26" s="185"/>
      <c r="D26" s="184"/>
      <c r="E26" s="185"/>
      <c r="F26" s="207"/>
      <c r="G26" s="192"/>
      <c r="H26" s="177"/>
      <c r="I26" s="188">
        <v>53</v>
      </c>
      <c r="J26" s="203"/>
      <c r="K26" s="205"/>
      <c r="L26" s="185"/>
      <c r="M26" s="185"/>
      <c r="N26" s="202"/>
      <c r="O26" s="206"/>
    </row>
    <row r="27" spans="1:15" ht="15.75" customHeight="1">
      <c r="A27" s="180">
        <v>24</v>
      </c>
      <c r="B27" s="189"/>
      <c r="C27" s="208"/>
      <c r="D27" s="184"/>
      <c r="E27" s="185"/>
      <c r="F27" s="207"/>
      <c r="G27" s="200"/>
      <c r="H27" s="177"/>
      <c r="I27" s="188">
        <v>54</v>
      </c>
      <c r="J27" s="203"/>
      <c r="K27" s="205"/>
      <c r="L27" s="185"/>
      <c r="M27" s="185"/>
      <c r="N27" s="202"/>
      <c r="O27" s="206"/>
    </row>
    <row r="28" spans="1:15" ht="15.75" customHeight="1">
      <c r="A28" s="180">
        <v>25</v>
      </c>
      <c r="B28" s="189"/>
      <c r="C28" s="208"/>
      <c r="D28" s="184"/>
      <c r="E28" s="185"/>
      <c r="F28" s="207"/>
      <c r="G28" s="200"/>
      <c r="H28" s="177"/>
      <c r="I28" s="188">
        <v>55</v>
      </c>
      <c r="J28" s="203"/>
      <c r="K28" s="205"/>
      <c r="L28" s="185"/>
      <c r="M28" s="185"/>
      <c r="N28" s="202"/>
      <c r="O28" s="206"/>
    </row>
    <row r="29" spans="1:15" ht="15.75" customHeight="1">
      <c r="A29" s="180">
        <v>26</v>
      </c>
      <c r="B29" s="189"/>
      <c r="C29" s="185"/>
      <c r="D29" s="184"/>
      <c r="E29" s="185"/>
      <c r="F29" s="207"/>
      <c r="G29" s="192"/>
      <c r="H29" s="177"/>
      <c r="I29" s="188">
        <v>56</v>
      </c>
      <c r="J29" s="203"/>
      <c r="K29" s="205"/>
      <c r="L29" s="185"/>
      <c r="M29" s="185"/>
      <c r="N29" s="202"/>
      <c r="O29" s="206"/>
    </row>
    <row r="30" spans="1:15" ht="15.75" customHeight="1">
      <c r="A30" s="180">
        <v>27</v>
      </c>
      <c r="B30" s="189"/>
      <c r="C30" s="185"/>
      <c r="D30" s="184"/>
      <c r="E30" s="185"/>
      <c r="F30" s="207"/>
      <c r="G30" s="192"/>
      <c r="H30" s="177"/>
      <c r="I30" s="188">
        <v>57</v>
      </c>
      <c r="J30" s="203"/>
      <c r="K30" s="205"/>
      <c r="L30" s="185"/>
      <c r="M30" s="185"/>
      <c r="N30" s="202"/>
      <c r="O30" s="206"/>
    </row>
    <row r="31" spans="1:15" ht="15.75" customHeight="1">
      <c r="A31" s="180">
        <v>28</v>
      </c>
      <c r="B31" s="189"/>
      <c r="C31" s="185"/>
      <c r="D31" s="184"/>
      <c r="E31" s="185"/>
      <c r="F31" s="207"/>
      <c r="G31" s="192"/>
      <c r="H31" s="177"/>
      <c r="I31" s="188">
        <v>58</v>
      </c>
      <c r="J31" s="203"/>
      <c r="K31" s="205"/>
      <c r="L31" s="185"/>
      <c r="M31" s="185"/>
      <c r="N31" s="202"/>
      <c r="O31" s="206"/>
    </row>
    <row r="32" spans="1:15" ht="15.75" customHeight="1">
      <c r="A32" s="180">
        <v>29</v>
      </c>
      <c r="B32" s="189"/>
      <c r="C32" s="185"/>
      <c r="D32" s="184"/>
      <c r="E32" s="185"/>
      <c r="F32" s="207"/>
      <c r="G32" s="200"/>
      <c r="H32" s="177"/>
      <c r="I32" s="188">
        <v>59</v>
      </c>
      <c r="J32" s="203"/>
      <c r="K32" s="205"/>
      <c r="L32" s="185"/>
      <c r="M32" s="185"/>
      <c r="N32" s="202"/>
      <c r="O32" s="206"/>
    </row>
    <row r="33" spans="1:15" ht="15.75" customHeight="1" thickBot="1">
      <c r="A33" s="209">
        <v>30</v>
      </c>
      <c r="B33" s="210"/>
      <c r="C33" s="211"/>
      <c r="D33" s="212"/>
      <c r="E33" s="213"/>
      <c r="F33" s="214"/>
      <c r="G33" s="215"/>
      <c r="H33" s="216"/>
      <c r="I33" s="217">
        <v>60</v>
      </c>
      <c r="J33" s="218"/>
      <c r="K33" s="219"/>
      <c r="L33" s="213"/>
      <c r="M33" s="213"/>
      <c r="N33" s="220"/>
      <c r="O33" s="221"/>
    </row>
    <row r="34" spans="1:15" ht="15.75" customHeight="1" thickBot="1">
      <c r="A34" s="158"/>
      <c r="B34" s="222" t="s">
        <v>114</v>
      </c>
      <c r="C34" s="222"/>
      <c r="D34" s="223">
        <f>SUM(D4:D33)</f>
        <v>2</v>
      </c>
      <c r="E34" s="224">
        <f>D4*E4+D5*E5+D6*E6+D7*E7+D8*E8+D9*E9+D10*E10+D11*E11+D12*E12+D13*E13+D14*E14+D15*E15+D16*E16+D17*E17+D18*E18+D19*E19+D20*E20+D21*E21+D22*E22+D23*E23+D24*E24+D25*E25+D26*E26+D27*E27+D28*E28+D29*E29+D30*E30+D31*E31+D32*E32+D33*E33</f>
        <v>50</v>
      </c>
      <c r="F34" s="159"/>
      <c r="G34" s="159"/>
      <c r="H34" s="159"/>
      <c r="I34" s="159"/>
      <c r="J34" s="222" t="s">
        <v>114</v>
      </c>
      <c r="K34" s="222"/>
      <c r="L34" s="223">
        <f>SUM(L4:L33)</f>
        <v>0</v>
      </c>
      <c r="M34" s="224">
        <f>L4*M4+L5*M5+L6*M6+L7*M7+L8*M8+L9*M9+L10*M10+L11*M11+L12*M12+L13*M13+L14*M14+L15*M15+L16*M16+L17*M17+L18*M18+L19*M19+L20*M20+L21*M21+L22*M22+L23*M23+L24*M24+L25*M25+L26*M26+L27*M27+L28*M28+L29*M29+L30*M30+L31*M31+L32*M32+L33*M33</f>
        <v>0</v>
      </c>
      <c r="N34" s="159"/>
      <c r="O34" s="225"/>
    </row>
    <row r="35" spans="1:15" ht="9.75" customHeight="1" thickBot="1">
      <c r="A35" s="158"/>
      <c r="B35" s="159"/>
      <c r="C35" s="159"/>
      <c r="D35" s="179"/>
      <c r="E35" s="179"/>
      <c r="F35" s="222"/>
      <c r="G35" s="159"/>
      <c r="H35" s="160"/>
      <c r="I35" s="159"/>
      <c r="J35" s="159"/>
      <c r="K35" s="159"/>
      <c r="L35" s="179"/>
      <c r="M35" s="179"/>
      <c r="N35" s="222"/>
      <c r="O35" s="225"/>
    </row>
    <row r="36" spans="1:15" ht="19.5" customHeight="1" thickBot="1">
      <c r="A36" s="158"/>
      <c r="B36" s="226" t="s">
        <v>115</v>
      </c>
      <c r="C36" s="227"/>
      <c r="D36" s="228"/>
      <c r="E36" s="229">
        <f>E34+M34</f>
        <v>50</v>
      </c>
      <c r="F36" s="230"/>
      <c r="G36" s="231"/>
      <c r="H36" s="179"/>
      <c r="I36" s="159"/>
      <c r="J36" s="226" t="s">
        <v>116</v>
      </c>
      <c r="K36" s="232"/>
      <c r="L36" s="229">
        <f>D34+L34</f>
        <v>2</v>
      </c>
      <c r="M36" s="230"/>
      <c r="N36" s="230"/>
      <c r="O36" s="222"/>
    </row>
    <row r="37" spans="1:15" ht="19.5" customHeight="1">
      <c r="A37" s="158"/>
      <c r="B37" s="233"/>
      <c r="C37" s="234"/>
      <c r="D37" s="235"/>
      <c r="E37" s="236"/>
      <c r="F37" s="235"/>
      <c r="G37" s="237"/>
      <c r="H37" s="234"/>
      <c r="I37" s="234"/>
      <c r="J37" s="233"/>
      <c r="K37" s="234"/>
      <c r="L37" s="236"/>
      <c r="M37" s="230"/>
      <c r="N37" s="230"/>
      <c r="O37" s="222"/>
    </row>
    <row r="38" spans="1:15" ht="19.5" customHeight="1">
      <c r="A38" s="557" t="s">
        <v>117</v>
      </c>
      <c r="B38" s="557"/>
      <c r="C38" s="557"/>
      <c r="D38" s="557"/>
      <c r="E38" s="557"/>
      <c r="F38" s="557"/>
      <c r="G38" s="557"/>
      <c r="H38" s="557"/>
      <c r="I38" s="557"/>
      <c r="J38" s="557"/>
      <c r="K38" s="557" t="s">
        <v>91</v>
      </c>
      <c r="L38" s="557"/>
      <c r="M38" s="557"/>
      <c r="N38" s="557"/>
      <c r="O38" s="557"/>
    </row>
    <row r="39" spans="1:15" ht="15" customHeight="1" thickBot="1">
      <c r="A39" s="158"/>
      <c r="B39" s="233"/>
      <c r="C39" s="234"/>
      <c r="D39" s="235"/>
      <c r="E39" s="236"/>
      <c r="F39" s="238"/>
      <c r="G39" s="237"/>
      <c r="H39" s="234"/>
      <c r="I39" s="239"/>
      <c r="J39" s="233"/>
      <c r="K39" s="234"/>
      <c r="L39" s="236"/>
      <c r="M39" s="230"/>
      <c r="N39" s="230"/>
      <c r="O39" s="222"/>
    </row>
    <row r="40" spans="1:15" ht="13.5" customHeight="1" thickBot="1">
      <c r="A40" s="161" t="s">
        <v>92</v>
      </c>
      <c r="B40" s="162" t="s">
        <v>34</v>
      </c>
      <c r="C40" s="240" t="s">
        <v>93</v>
      </c>
      <c r="D40" s="164" t="s">
        <v>94</v>
      </c>
      <c r="E40" s="164" t="s">
        <v>95</v>
      </c>
      <c r="F40" s="168" t="s">
        <v>36</v>
      </c>
      <c r="G40" s="169" t="s">
        <v>96</v>
      </c>
      <c r="H40" s="241"/>
      <c r="I40" s="240" t="s">
        <v>92</v>
      </c>
      <c r="J40" s="162" t="s">
        <v>34</v>
      </c>
      <c r="K40" s="163" t="s">
        <v>93</v>
      </c>
      <c r="L40" s="163" t="s">
        <v>94</v>
      </c>
      <c r="M40" s="167" t="s">
        <v>95</v>
      </c>
      <c r="N40" s="168" t="s">
        <v>36</v>
      </c>
      <c r="O40" s="169" t="s">
        <v>96</v>
      </c>
    </row>
    <row r="41" spans="1:15" ht="15.75" customHeight="1">
      <c r="A41" s="242">
        <v>1</v>
      </c>
      <c r="B41" s="243" t="s">
        <v>118</v>
      </c>
      <c r="C41" s="244" t="s">
        <v>119</v>
      </c>
      <c r="D41" s="245">
        <v>1</v>
      </c>
      <c r="E41" s="194">
        <v>20</v>
      </c>
      <c r="F41" s="246" t="s">
        <v>120</v>
      </c>
      <c r="G41" s="247">
        <v>2010</v>
      </c>
      <c r="H41" s="248"/>
      <c r="I41" s="249">
        <v>31</v>
      </c>
      <c r="J41" s="250" t="s">
        <v>121</v>
      </c>
      <c r="K41" s="251" t="s">
        <v>121</v>
      </c>
      <c r="L41" s="252"/>
      <c r="M41" s="253"/>
      <c r="N41" s="254" t="s">
        <v>121</v>
      </c>
      <c r="O41" s="255" t="s">
        <v>121</v>
      </c>
    </row>
    <row r="42" spans="1:15" ht="15.75" customHeight="1">
      <c r="A42" s="256">
        <v>2</v>
      </c>
      <c r="B42" s="182" t="s">
        <v>122</v>
      </c>
      <c r="C42" s="257">
        <v>2</v>
      </c>
      <c r="D42" s="184">
        <v>1</v>
      </c>
      <c r="E42" s="185">
        <v>19</v>
      </c>
      <c r="F42" s="258" t="s">
        <v>112</v>
      </c>
      <c r="G42" s="259">
        <v>2009</v>
      </c>
      <c r="H42" s="248"/>
      <c r="I42" s="260">
        <v>32</v>
      </c>
      <c r="J42" s="261" t="s">
        <v>121</v>
      </c>
      <c r="K42" s="262" t="s">
        <v>121</v>
      </c>
      <c r="L42" s="263"/>
      <c r="M42" s="264"/>
      <c r="N42" s="265" t="s">
        <v>121</v>
      </c>
      <c r="O42" s="266" t="s">
        <v>121</v>
      </c>
    </row>
    <row r="43" spans="1:15" ht="15.75" customHeight="1">
      <c r="A43" s="256">
        <v>3</v>
      </c>
      <c r="B43" s="182" t="s">
        <v>123</v>
      </c>
      <c r="C43" s="257">
        <v>3</v>
      </c>
      <c r="D43" s="184">
        <v>1</v>
      </c>
      <c r="E43" s="185">
        <v>18</v>
      </c>
      <c r="F43" s="258" t="s">
        <v>124</v>
      </c>
      <c r="G43" s="259">
        <v>2010</v>
      </c>
      <c r="H43" s="248"/>
      <c r="I43" s="260">
        <v>33</v>
      </c>
      <c r="J43" s="261" t="s">
        <v>121</v>
      </c>
      <c r="K43" s="262" t="s">
        <v>121</v>
      </c>
      <c r="L43" s="263"/>
      <c r="M43" s="264"/>
      <c r="N43" s="265" t="s">
        <v>121</v>
      </c>
      <c r="O43" s="266" t="s">
        <v>121</v>
      </c>
    </row>
    <row r="44" spans="1:15" ht="15.75" customHeight="1">
      <c r="A44" s="256">
        <v>4</v>
      </c>
      <c r="B44" s="193" t="s">
        <v>125</v>
      </c>
      <c r="C44" s="257">
        <v>4</v>
      </c>
      <c r="D44" s="184">
        <v>1</v>
      </c>
      <c r="E44" s="185">
        <v>17</v>
      </c>
      <c r="F44" s="267" t="s">
        <v>110</v>
      </c>
      <c r="G44" s="268">
        <v>2009</v>
      </c>
      <c r="H44" s="248"/>
      <c r="I44" s="260">
        <v>34</v>
      </c>
      <c r="J44" s="261" t="s">
        <v>121</v>
      </c>
      <c r="K44" s="262" t="s">
        <v>121</v>
      </c>
      <c r="L44" s="263"/>
      <c r="M44" s="264"/>
      <c r="N44" s="265" t="s">
        <v>121</v>
      </c>
      <c r="O44" s="266" t="s">
        <v>121</v>
      </c>
    </row>
    <row r="45" spans="1:15" ht="15.75" customHeight="1">
      <c r="A45" s="256">
        <v>5</v>
      </c>
      <c r="B45" s="182" t="s">
        <v>126</v>
      </c>
      <c r="C45" s="257">
        <v>5</v>
      </c>
      <c r="D45" s="184">
        <v>1</v>
      </c>
      <c r="E45" s="185">
        <v>16</v>
      </c>
      <c r="F45" s="258" t="s">
        <v>99</v>
      </c>
      <c r="G45" s="259">
        <v>2009</v>
      </c>
      <c r="H45" s="248"/>
      <c r="I45" s="260">
        <v>35</v>
      </c>
      <c r="J45" s="261" t="s">
        <v>121</v>
      </c>
      <c r="K45" s="262" t="s">
        <v>121</v>
      </c>
      <c r="L45" s="263"/>
      <c r="M45" s="264"/>
      <c r="N45" s="265" t="s">
        <v>121</v>
      </c>
      <c r="O45" s="266" t="s">
        <v>121</v>
      </c>
    </row>
    <row r="46" spans="1:15" ht="15.75" customHeight="1">
      <c r="A46" s="256">
        <v>6</v>
      </c>
      <c r="B46" s="182" t="s">
        <v>127</v>
      </c>
      <c r="C46" s="257">
        <v>6</v>
      </c>
      <c r="D46" s="184">
        <v>1</v>
      </c>
      <c r="E46" s="185">
        <v>15</v>
      </c>
      <c r="F46" s="258" t="s">
        <v>128</v>
      </c>
      <c r="G46" s="259">
        <v>2009</v>
      </c>
      <c r="H46" s="248"/>
      <c r="I46" s="260">
        <v>36</v>
      </c>
      <c r="J46" s="261" t="s">
        <v>121</v>
      </c>
      <c r="K46" s="262" t="s">
        <v>121</v>
      </c>
      <c r="L46" s="263"/>
      <c r="M46" s="264"/>
      <c r="N46" s="265" t="s">
        <v>121</v>
      </c>
      <c r="O46" s="266" t="s">
        <v>121</v>
      </c>
    </row>
    <row r="47" spans="1:15" ht="15.75" customHeight="1">
      <c r="A47" s="256">
        <v>7</v>
      </c>
      <c r="B47" s="197" t="s">
        <v>129</v>
      </c>
      <c r="C47" s="257">
        <v>7</v>
      </c>
      <c r="D47" s="184">
        <v>1</v>
      </c>
      <c r="E47" s="185">
        <v>14</v>
      </c>
      <c r="F47" s="269" t="s">
        <v>130</v>
      </c>
      <c r="G47" s="259">
        <v>2010</v>
      </c>
      <c r="H47" s="248"/>
      <c r="I47" s="260">
        <v>37</v>
      </c>
      <c r="J47" s="261" t="s">
        <v>121</v>
      </c>
      <c r="K47" s="262" t="s">
        <v>121</v>
      </c>
      <c r="L47" s="263"/>
      <c r="M47" s="264"/>
      <c r="N47" s="265" t="s">
        <v>121</v>
      </c>
      <c r="O47" s="266" t="s">
        <v>121</v>
      </c>
    </row>
    <row r="48" spans="1:15" ht="15.75" customHeight="1">
      <c r="A48" s="256">
        <v>8</v>
      </c>
      <c r="B48" s="182" t="s">
        <v>131</v>
      </c>
      <c r="C48" s="257">
        <v>8</v>
      </c>
      <c r="D48" s="184">
        <v>1</v>
      </c>
      <c r="E48" s="185">
        <v>13</v>
      </c>
      <c r="F48" s="258" t="s">
        <v>110</v>
      </c>
      <c r="G48" s="259">
        <v>2010</v>
      </c>
      <c r="H48" s="248"/>
      <c r="I48" s="260">
        <v>38</v>
      </c>
      <c r="J48" s="261" t="s">
        <v>121</v>
      </c>
      <c r="K48" s="262" t="s">
        <v>121</v>
      </c>
      <c r="L48" s="263"/>
      <c r="M48" s="264"/>
      <c r="N48" s="265" t="s">
        <v>121</v>
      </c>
      <c r="O48" s="266" t="s">
        <v>121</v>
      </c>
    </row>
    <row r="49" spans="1:15" ht="15.75" customHeight="1">
      <c r="A49" s="256">
        <v>9</v>
      </c>
      <c r="B49" s="182" t="s">
        <v>132</v>
      </c>
      <c r="C49" s="257">
        <v>9</v>
      </c>
      <c r="D49" s="184">
        <v>1</v>
      </c>
      <c r="E49" s="185">
        <v>12</v>
      </c>
      <c r="F49" s="258" t="s">
        <v>101</v>
      </c>
      <c r="G49" s="259">
        <v>2010</v>
      </c>
      <c r="H49" s="248"/>
      <c r="I49" s="260">
        <v>39</v>
      </c>
      <c r="J49" s="261" t="s">
        <v>121</v>
      </c>
      <c r="K49" s="262" t="s">
        <v>121</v>
      </c>
      <c r="L49" s="263"/>
      <c r="M49" s="264"/>
      <c r="N49" s="265" t="s">
        <v>121</v>
      </c>
      <c r="O49" s="266" t="s">
        <v>121</v>
      </c>
    </row>
    <row r="50" spans="1:15" ht="15.75" customHeight="1">
      <c r="A50" s="256">
        <v>10</v>
      </c>
      <c r="B50" s="182" t="s">
        <v>133</v>
      </c>
      <c r="C50" s="257">
        <v>10</v>
      </c>
      <c r="D50" s="184"/>
      <c r="E50" s="185">
        <v>11</v>
      </c>
      <c r="F50" s="258" t="s">
        <v>128</v>
      </c>
      <c r="G50" s="259">
        <v>2009</v>
      </c>
      <c r="H50" s="248"/>
      <c r="I50" s="260">
        <v>40</v>
      </c>
      <c r="J50" s="261" t="s">
        <v>121</v>
      </c>
      <c r="K50" s="262" t="s">
        <v>121</v>
      </c>
      <c r="L50" s="263"/>
      <c r="M50" s="264"/>
      <c r="N50" s="265" t="s">
        <v>121</v>
      </c>
      <c r="O50" s="266" t="s">
        <v>121</v>
      </c>
    </row>
    <row r="51" spans="1:15" ht="15.75" customHeight="1">
      <c r="A51" s="256">
        <v>11</v>
      </c>
      <c r="B51" s="197" t="s">
        <v>134</v>
      </c>
      <c r="C51" s="257">
        <v>11</v>
      </c>
      <c r="D51" s="184">
        <v>1</v>
      </c>
      <c r="E51" s="185">
        <v>10</v>
      </c>
      <c r="F51" s="269" t="s">
        <v>110</v>
      </c>
      <c r="G51" s="259">
        <v>2012</v>
      </c>
      <c r="H51" s="248"/>
      <c r="I51" s="260">
        <v>41</v>
      </c>
      <c r="J51" s="261" t="s">
        <v>121</v>
      </c>
      <c r="K51" s="262" t="s">
        <v>121</v>
      </c>
      <c r="L51" s="263"/>
      <c r="M51" s="264"/>
      <c r="N51" s="265" t="s">
        <v>121</v>
      </c>
      <c r="O51" s="266" t="s">
        <v>121</v>
      </c>
    </row>
    <row r="52" spans="1:15" ht="15.75" customHeight="1">
      <c r="A52" s="256">
        <v>12</v>
      </c>
      <c r="B52" s="182" t="s">
        <v>135</v>
      </c>
      <c r="C52" s="257">
        <v>12</v>
      </c>
      <c r="D52" s="184">
        <v>1</v>
      </c>
      <c r="E52" s="185">
        <v>9</v>
      </c>
      <c r="F52" s="258" t="s">
        <v>110</v>
      </c>
      <c r="G52" s="259">
        <v>2012</v>
      </c>
      <c r="H52" s="248"/>
      <c r="I52" s="260">
        <v>42</v>
      </c>
      <c r="J52" s="261" t="s">
        <v>121</v>
      </c>
      <c r="K52" s="262" t="s">
        <v>121</v>
      </c>
      <c r="L52" s="263"/>
      <c r="M52" s="264"/>
      <c r="N52" s="265" t="s">
        <v>121</v>
      </c>
      <c r="O52" s="266" t="s">
        <v>121</v>
      </c>
    </row>
    <row r="53" spans="1:15" ht="15.75" customHeight="1">
      <c r="A53" s="256">
        <v>13</v>
      </c>
      <c r="B53" s="182" t="s">
        <v>136</v>
      </c>
      <c r="C53" s="257">
        <v>13</v>
      </c>
      <c r="D53" s="184"/>
      <c r="E53" s="185">
        <v>8</v>
      </c>
      <c r="F53" s="258" t="s">
        <v>110</v>
      </c>
      <c r="G53" s="259">
        <v>2012</v>
      </c>
      <c r="H53" s="248"/>
      <c r="I53" s="260">
        <v>43</v>
      </c>
      <c r="J53" s="261" t="s">
        <v>121</v>
      </c>
      <c r="K53" s="262" t="s">
        <v>121</v>
      </c>
      <c r="L53" s="263"/>
      <c r="M53" s="264"/>
      <c r="N53" s="265" t="s">
        <v>121</v>
      </c>
      <c r="O53" s="266" t="s">
        <v>121</v>
      </c>
    </row>
    <row r="54" spans="1:15" ht="15.75" customHeight="1">
      <c r="A54" s="256">
        <v>14</v>
      </c>
      <c r="B54" s="270" t="s">
        <v>46</v>
      </c>
      <c r="C54" s="185"/>
      <c r="D54" s="184">
        <v>1</v>
      </c>
      <c r="E54" s="264"/>
      <c r="F54" s="271" t="s">
        <v>42</v>
      </c>
      <c r="G54" s="272">
        <v>2009</v>
      </c>
      <c r="H54" s="248"/>
      <c r="I54" s="260">
        <v>44</v>
      </c>
      <c r="J54" s="261" t="s">
        <v>121</v>
      </c>
      <c r="K54" s="262" t="s">
        <v>121</v>
      </c>
      <c r="L54" s="263"/>
      <c r="M54" s="264"/>
      <c r="N54" s="265" t="s">
        <v>121</v>
      </c>
      <c r="O54" s="266" t="s">
        <v>121</v>
      </c>
    </row>
    <row r="55" spans="1:15" ht="15.75" customHeight="1">
      <c r="A55" s="256">
        <v>15</v>
      </c>
      <c r="B55" s="189" t="s">
        <v>137</v>
      </c>
      <c r="C55" s="208"/>
      <c r="D55" s="184">
        <v>1</v>
      </c>
      <c r="E55" s="264"/>
      <c r="F55" s="191" t="s">
        <v>40</v>
      </c>
      <c r="G55" s="273" t="s">
        <v>113</v>
      </c>
      <c r="H55" s="248"/>
      <c r="I55" s="260">
        <v>45</v>
      </c>
      <c r="J55" s="261" t="s">
        <v>121</v>
      </c>
      <c r="K55" s="262" t="s">
        <v>121</v>
      </c>
      <c r="L55" s="263"/>
      <c r="M55" s="264"/>
      <c r="N55" s="265" t="s">
        <v>121</v>
      </c>
      <c r="O55" s="266" t="s">
        <v>121</v>
      </c>
    </row>
    <row r="56" spans="1:15" ht="15.75" customHeight="1">
      <c r="A56" s="256">
        <v>16</v>
      </c>
      <c r="B56" s="189"/>
      <c r="C56" s="208"/>
      <c r="D56" s="184"/>
      <c r="E56" s="264"/>
      <c r="F56" s="191"/>
      <c r="G56" s="274"/>
      <c r="H56" s="248"/>
      <c r="I56" s="260">
        <v>46</v>
      </c>
      <c r="J56" s="261" t="s">
        <v>121</v>
      </c>
      <c r="K56" s="262" t="s">
        <v>121</v>
      </c>
      <c r="L56" s="263"/>
      <c r="M56" s="264"/>
      <c r="N56" s="265" t="s">
        <v>121</v>
      </c>
      <c r="O56" s="266" t="s">
        <v>121</v>
      </c>
    </row>
    <row r="57" spans="1:15" ht="15.75" customHeight="1">
      <c r="A57" s="256">
        <v>17</v>
      </c>
      <c r="B57" s="189"/>
      <c r="C57" s="208"/>
      <c r="D57" s="184"/>
      <c r="E57" s="264"/>
      <c r="F57" s="191"/>
      <c r="G57" s="273"/>
      <c r="H57" s="248"/>
      <c r="I57" s="260">
        <v>47</v>
      </c>
      <c r="J57" s="261" t="s">
        <v>121</v>
      </c>
      <c r="K57" s="262" t="s">
        <v>121</v>
      </c>
      <c r="L57" s="263"/>
      <c r="M57" s="264"/>
      <c r="N57" s="265" t="s">
        <v>121</v>
      </c>
      <c r="O57" s="266" t="s">
        <v>121</v>
      </c>
    </row>
    <row r="58" spans="1:15" ht="15.75" customHeight="1">
      <c r="A58" s="256">
        <v>18</v>
      </c>
      <c r="B58" s="189"/>
      <c r="C58" s="208"/>
      <c r="D58" s="184"/>
      <c r="E58" s="264"/>
      <c r="F58" s="191"/>
      <c r="G58" s="274"/>
      <c r="H58" s="248"/>
      <c r="I58" s="260">
        <v>48</v>
      </c>
      <c r="J58" s="261" t="s">
        <v>121</v>
      </c>
      <c r="K58" s="262" t="s">
        <v>121</v>
      </c>
      <c r="L58" s="263"/>
      <c r="M58" s="264"/>
      <c r="N58" s="265" t="s">
        <v>121</v>
      </c>
      <c r="O58" s="266" t="s">
        <v>121</v>
      </c>
    </row>
    <row r="59" spans="1:15" ht="15.75" customHeight="1">
      <c r="A59" s="256">
        <v>19</v>
      </c>
      <c r="B59" s="270"/>
      <c r="C59" s="185"/>
      <c r="D59" s="184"/>
      <c r="E59" s="264"/>
      <c r="F59" s="271"/>
      <c r="G59" s="272"/>
      <c r="H59" s="248"/>
      <c r="I59" s="260">
        <v>49</v>
      </c>
      <c r="J59" s="261" t="s">
        <v>121</v>
      </c>
      <c r="K59" s="262" t="s">
        <v>121</v>
      </c>
      <c r="L59" s="263"/>
      <c r="M59" s="264"/>
      <c r="N59" s="265" t="s">
        <v>121</v>
      </c>
      <c r="O59" s="266" t="s">
        <v>121</v>
      </c>
    </row>
    <row r="60" spans="1:15" ht="15.75" customHeight="1">
      <c r="A60" s="256">
        <v>20</v>
      </c>
      <c r="B60" s="270"/>
      <c r="C60" s="208"/>
      <c r="D60" s="184"/>
      <c r="E60" s="264"/>
      <c r="F60" s="271"/>
      <c r="G60" s="272"/>
      <c r="H60" s="248"/>
      <c r="I60" s="260">
        <v>50</v>
      </c>
      <c r="J60" s="261" t="s">
        <v>121</v>
      </c>
      <c r="K60" s="262" t="s">
        <v>121</v>
      </c>
      <c r="L60" s="263"/>
      <c r="M60" s="264"/>
      <c r="N60" s="265" t="s">
        <v>121</v>
      </c>
      <c r="O60" s="266" t="s">
        <v>121</v>
      </c>
    </row>
    <row r="61" spans="1:15" ht="15.75" customHeight="1">
      <c r="A61" s="256">
        <v>21</v>
      </c>
      <c r="B61" s="189"/>
      <c r="C61" s="208"/>
      <c r="D61" s="184"/>
      <c r="E61" s="264"/>
      <c r="F61" s="191"/>
      <c r="G61" s="274"/>
      <c r="H61" s="248"/>
      <c r="I61" s="260">
        <v>51</v>
      </c>
      <c r="J61" s="261" t="s">
        <v>121</v>
      </c>
      <c r="K61" s="262" t="s">
        <v>121</v>
      </c>
      <c r="L61" s="263"/>
      <c r="M61" s="264"/>
      <c r="N61" s="265" t="s">
        <v>121</v>
      </c>
      <c r="O61" s="266" t="s">
        <v>121</v>
      </c>
    </row>
    <row r="62" spans="1:15" ht="15.75" customHeight="1">
      <c r="A62" s="256">
        <v>22</v>
      </c>
      <c r="B62" s="189"/>
      <c r="C62" s="208"/>
      <c r="D62" s="184"/>
      <c r="E62" s="185"/>
      <c r="F62" s="191"/>
      <c r="G62" s="274"/>
      <c r="H62" s="248"/>
      <c r="I62" s="260">
        <v>52</v>
      </c>
      <c r="J62" s="261" t="s">
        <v>121</v>
      </c>
      <c r="K62" s="262" t="s">
        <v>121</v>
      </c>
      <c r="L62" s="263"/>
      <c r="M62" s="264"/>
      <c r="N62" s="265" t="s">
        <v>121</v>
      </c>
      <c r="O62" s="266" t="s">
        <v>121</v>
      </c>
    </row>
    <row r="63" spans="1:15" ht="15.75" customHeight="1">
      <c r="A63" s="256">
        <v>23</v>
      </c>
      <c r="B63" s="270"/>
      <c r="C63" s="275"/>
      <c r="D63" s="184"/>
      <c r="E63" s="185"/>
      <c r="F63" s="271"/>
      <c r="G63" s="276"/>
      <c r="H63" s="248"/>
      <c r="I63" s="260">
        <v>53</v>
      </c>
      <c r="J63" s="261" t="s">
        <v>121</v>
      </c>
      <c r="K63" s="262" t="s">
        <v>121</v>
      </c>
      <c r="L63" s="263"/>
      <c r="M63" s="264"/>
      <c r="N63" s="265" t="s">
        <v>121</v>
      </c>
      <c r="O63" s="266" t="s">
        <v>121</v>
      </c>
    </row>
    <row r="64" spans="1:15" ht="15.75" customHeight="1">
      <c r="A64" s="256">
        <v>24</v>
      </c>
      <c r="B64" s="277"/>
      <c r="C64" s="278"/>
      <c r="D64" s="184"/>
      <c r="E64" s="185"/>
      <c r="F64" s="279"/>
      <c r="G64" s="276"/>
      <c r="H64" s="248"/>
      <c r="I64" s="260">
        <v>54</v>
      </c>
      <c r="J64" s="261" t="s">
        <v>121</v>
      </c>
      <c r="K64" s="262" t="s">
        <v>121</v>
      </c>
      <c r="L64" s="263"/>
      <c r="M64" s="264"/>
      <c r="N64" s="265" t="s">
        <v>121</v>
      </c>
      <c r="O64" s="266" t="s">
        <v>121</v>
      </c>
    </row>
    <row r="65" spans="1:15" ht="15.75" customHeight="1">
      <c r="A65" s="256">
        <v>25</v>
      </c>
      <c r="B65" s="277"/>
      <c r="C65" s="278"/>
      <c r="D65" s="184"/>
      <c r="E65" s="185"/>
      <c r="F65" s="279"/>
      <c r="G65" s="276"/>
      <c r="H65" s="248"/>
      <c r="I65" s="260">
        <v>55</v>
      </c>
      <c r="J65" s="261" t="s">
        <v>121</v>
      </c>
      <c r="K65" s="262" t="s">
        <v>121</v>
      </c>
      <c r="L65" s="263"/>
      <c r="M65" s="264"/>
      <c r="N65" s="265" t="s">
        <v>121</v>
      </c>
      <c r="O65" s="266" t="s">
        <v>121</v>
      </c>
    </row>
    <row r="66" spans="1:15" ht="15.75" customHeight="1">
      <c r="A66" s="256">
        <v>26</v>
      </c>
      <c r="B66" s="201"/>
      <c r="C66" s="185"/>
      <c r="D66" s="184"/>
      <c r="E66" s="185"/>
      <c r="F66" s="202"/>
      <c r="G66" s="206"/>
      <c r="H66" s="248"/>
      <c r="I66" s="260">
        <v>56</v>
      </c>
      <c r="J66" s="261" t="s">
        <v>121</v>
      </c>
      <c r="K66" s="262" t="s">
        <v>121</v>
      </c>
      <c r="L66" s="263"/>
      <c r="M66" s="264"/>
      <c r="N66" s="265" t="s">
        <v>121</v>
      </c>
      <c r="O66" s="266" t="s">
        <v>121</v>
      </c>
    </row>
    <row r="67" spans="1:15" ht="15.75" customHeight="1">
      <c r="A67" s="256">
        <v>27</v>
      </c>
      <c r="B67" s="201"/>
      <c r="C67" s="185"/>
      <c r="D67" s="184"/>
      <c r="E67" s="185"/>
      <c r="F67" s="202"/>
      <c r="G67" s="206"/>
      <c r="H67" s="248"/>
      <c r="I67" s="260">
        <v>57</v>
      </c>
      <c r="J67" s="261" t="s">
        <v>121</v>
      </c>
      <c r="K67" s="262" t="s">
        <v>121</v>
      </c>
      <c r="L67" s="263"/>
      <c r="M67" s="264"/>
      <c r="N67" s="265" t="s">
        <v>121</v>
      </c>
      <c r="O67" s="266" t="s">
        <v>121</v>
      </c>
    </row>
    <row r="68" spans="1:15" ht="15.75" customHeight="1">
      <c r="A68" s="256">
        <v>28</v>
      </c>
      <c r="B68" s="201"/>
      <c r="C68" s="185"/>
      <c r="D68" s="184"/>
      <c r="E68" s="185"/>
      <c r="F68" s="202"/>
      <c r="G68" s="206"/>
      <c r="H68" s="248"/>
      <c r="I68" s="260">
        <v>58</v>
      </c>
      <c r="J68" s="261" t="s">
        <v>121</v>
      </c>
      <c r="K68" s="262" t="s">
        <v>121</v>
      </c>
      <c r="L68" s="263"/>
      <c r="M68" s="264"/>
      <c r="N68" s="265" t="s">
        <v>121</v>
      </c>
      <c r="O68" s="266" t="s">
        <v>121</v>
      </c>
    </row>
    <row r="69" spans="1:15" ht="15.75" customHeight="1">
      <c r="A69" s="256">
        <v>29</v>
      </c>
      <c r="B69" s="280" t="s">
        <v>121</v>
      </c>
      <c r="C69" s="264" t="s">
        <v>121</v>
      </c>
      <c r="D69" s="281"/>
      <c r="E69" s="264"/>
      <c r="F69" s="265" t="s">
        <v>121</v>
      </c>
      <c r="G69" s="266" t="s">
        <v>121</v>
      </c>
      <c r="H69" s="248"/>
      <c r="I69" s="260">
        <v>59</v>
      </c>
      <c r="J69" s="261" t="s">
        <v>121</v>
      </c>
      <c r="K69" s="262" t="s">
        <v>121</v>
      </c>
      <c r="L69" s="263"/>
      <c r="M69" s="264"/>
      <c r="N69" s="265" t="s">
        <v>121</v>
      </c>
      <c r="O69" s="266" t="s">
        <v>121</v>
      </c>
    </row>
    <row r="70" spans="1:15" ht="15.75" customHeight="1" thickBot="1">
      <c r="A70" s="282">
        <v>30</v>
      </c>
      <c r="B70" s="283" t="s">
        <v>121</v>
      </c>
      <c r="C70" s="284" t="s">
        <v>121</v>
      </c>
      <c r="D70" s="285"/>
      <c r="E70" s="284"/>
      <c r="F70" s="286" t="s">
        <v>121</v>
      </c>
      <c r="G70" s="287" t="s">
        <v>121</v>
      </c>
      <c r="H70" s="288"/>
      <c r="I70" s="289">
        <v>60</v>
      </c>
      <c r="J70" s="290" t="s">
        <v>121</v>
      </c>
      <c r="K70" s="291" t="s">
        <v>121</v>
      </c>
      <c r="L70" s="292"/>
      <c r="M70" s="284"/>
      <c r="N70" s="286" t="s">
        <v>121</v>
      </c>
      <c r="O70" s="287" t="s">
        <v>121</v>
      </c>
    </row>
    <row r="71" spans="1:15" ht="13.5" customHeight="1">
      <c r="A71" s="158"/>
      <c r="B71" s="222" t="s">
        <v>114</v>
      </c>
      <c r="C71" s="222"/>
      <c r="D71" s="293">
        <f>SUM(D41:D70)</f>
        <v>13</v>
      </c>
      <c r="E71" s="293">
        <f>D41*E41+D42*E42+D43*E43+D44*E44+D45*E45+D46*E46+D47*E47+D48*E48+D49*E49+D50*E50+D51*E51+D52*E52+D53*E53</f>
        <v>163</v>
      </c>
      <c r="F71" s="159"/>
      <c r="G71" s="159"/>
      <c r="H71" s="159"/>
      <c r="I71" s="159"/>
      <c r="J71" s="222" t="s">
        <v>114</v>
      </c>
      <c r="K71" s="222"/>
      <c r="L71" s="293">
        <f>SUM(L41:L70)</f>
        <v>0</v>
      </c>
      <c r="M71" s="293">
        <f>L41*M41+L42*M42+L43*M43+L44*M44+L45*M45+L46*M46+L47*M47+L48*M48+L49*M49+L50*M50+L51*M51+L52*M52+L53*M53</f>
        <v>0</v>
      </c>
      <c r="N71" s="159"/>
      <c r="O71" s="225"/>
    </row>
    <row r="72" spans="1:15" ht="13.5" customHeight="1" thickBot="1">
      <c r="A72" s="158"/>
      <c r="B72" s="159"/>
      <c r="C72" s="159"/>
      <c r="D72" s="179"/>
      <c r="E72" s="179"/>
      <c r="F72" s="222"/>
      <c r="G72" s="159"/>
      <c r="H72" s="160"/>
      <c r="I72" s="159"/>
      <c r="J72" s="159"/>
      <c r="K72" s="159"/>
      <c r="L72" s="179"/>
      <c r="M72" s="179"/>
      <c r="N72" s="222"/>
      <c r="O72" s="225"/>
    </row>
    <row r="73" spans="1:15" ht="19.5" customHeight="1" thickBot="1">
      <c r="A73" s="158"/>
      <c r="B73" s="226" t="s">
        <v>115</v>
      </c>
      <c r="C73" s="227"/>
      <c r="D73" s="228"/>
      <c r="E73" s="229">
        <f>E71+M71</f>
        <v>163</v>
      </c>
      <c r="F73" s="230"/>
      <c r="G73" s="160"/>
      <c r="H73" s="179"/>
      <c r="I73" s="159"/>
      <c r="J73" s="226" t="s">
        <v>138</v>
      </c>
      <c r="K73" s="232"/>
      <c r="L73" s="229">
        <f>D71+L71</f>
        <v>13</v>
      </c>
      <c r="M73" s="230"/>
      <c r="N73" s="230"/>
      <c r="O73" s="222"/>
    </row>
  </sheetData>
  <sheetProtection/>
  <mergeCells count="5">
    <mergeCell ref="A1:J1"/>
    <mergeCell ref="K1:O1"/>
    <mergeCell ref="A38:J38"/>
    <mergeCell ref="K38:O38"/>
    <mergeCell ref="R10:W12"/>
  </mergeCells>
  <printOptions/>
  <pageMargins left="0.3937007874015748" right="0" top="0" bottom="0" header="0" footer="0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view="pageBreakPreview" zoomScaleNormal="75" zoomScaleSheetLayoutView="100" zoomScalePageLayoutView="0" workbookViewId="0" topLeftCell="A1">
      <selection activeCell="AK3" sqref="AK3"/>
    </sheetView>
  </sheetViews>
  <sheetFormatPr defaultColWidth="9.140625" defaultRowHeight="12.75"/>
  <cols>
    <col min="1" max="1" width="11.421875" style="364" customWidth="1"/>
    <col min="2" max="2" width="9.00390625" style="364" customWidth="1"/>
    <col min="3" max="5" width="5.57421875" style="365" customWidth="1"/>
    <col min="6" max="6" width="0.85546875" style="365" customWidth="1"/>
    <col min="7" max="15" width="4.421875" style="365" bestFit="1" customWidth="1"/>
    <col min="16" max="16" width="0.5625" style="366" customWidth="1"/>
    <col min="17" max="25" width="3.28125" style="366" bestFit="1" customWidth="1"/>
    <col min="26" max="26" width="0.5625" style="366" customWidth="1"/>
    <col min="27" max="35" width="2.140625" style="366" bestFit="1" customWidth="1"/>
    <col min="36" max="36" width="11.57421875" style="300" customWidth="1"/>
    <col min="37" max="37" width="8.7109375" style="300" customWidth="1"/>
    <col min="38" max="38" width="9.140625" style="300" customWidth="1"/>
    <col min="39" max="39" width="10.8515625" style="300" bestFit="1" customWidth="1"/>
    <col min="40" max="16384" width="9.140625" style="300" customWidth="1"/>
  </cols>
  <sheetData>
    <row r="1" spans="1:37" s="297" customFormat="1" ht="34.5" customHeight="1" thickBot="1">
      <c r="A1" s="559" t="s">
        <v>139</v>
      </c>
      <c r="B1" s="560"/>
      <c r="C1" s="294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6"/>
      <c r="AJ1" s="559" t="s">
        <v>140</v>
      </c>
      <c r="AK1" s="560"/>
    </row>
    <row r="2" spans="1:37" ht="34.5" customHeight="1" thickBot="1">
      <c r="A2" s="298" t="s">
        <v>141</v>
      </c>
      <c r="B2" s="299">
        <v>236</v>
      </c>
      <c r="C2" s="561" t="s">
        <v>142</v>
      </c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3"/>
      <c r="AJ2" s="298" t="s">
        <v>141</v>
      </c>
      <c r="AK2" s="299">
        <v>50</v>
      </c>
    </row>
    <row r="3" spans="1:37" s="307" customFormat="1" ht="15" customHeight="1" thickBot="1">
      <c r="A3" s="301" t="s">
        <v>0</v>
      </c>
      <c r="B3" s="302" t="s">
        <v>1</v>
      </c>
      <c r="C3" s="303"/>
      <c r="D3" s="303"/>
      <c r="E3" s="303"/>
      <c r="F3" s="303"/>
      <c r="G3" s="303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5" t="s">
        <v>0</v>
      </c>
      <c r="AK3" s="306" t="s">
        <v>1</v>
      </c>
    </row>
    <row r="4" spans="1:37" s="307" customFormat="1" ht="37.5" customHeight="1">
      <c r="A4" s="308" t="s">
        <v>68</v>
      </c>
      <c r="B4" s="309">
        <f aca="true" t="shared" si="0" ref="B4:B16">INDEX(F4:O4,,1+INT($B$2/100))+INDEX(P4:Y4,,1+INT(($B$2-100*INT($B$2/100))/10))+INDEX(Z4:AI4,,1+($B$2-10*INT($B$2/10)))</f>
        <v>236</v>
      </c>
      <c r="C4" s="310">
        <v>1000</v>
      </c>
      <c r="D4" s="311">
        <v>2000</v>
      </c>
      <c r="E4" s="312">
        <v>3000</v>
      </c>
      <c r="F4" s="313">
        <v>0</v>
      </c>
      <c r="G4" s="314">
        <v>100</v>
      </c>
      <c r="H4" s="315">
        <v>200</v>
      </c>
      <c r="I4" s="315">
        <v>300</v>
      </c>
      <c r="J4" s="315">
        <v>400</v>
      </c>
      <c r="K4" s="315">
        <v>500</v>
      </c>
      <c r="L4" s="315">
        <v>600</v>
      </c>
      <c r="M4" s="315">
        <v>700</v>
      </c>
      <c r="N4" s="315">
        <v>800</v>
      </c>
      <c r="O4" s="316">
        <v>900</v>
      </c>
      <c r="P4" s="313">
        <v>0</v>
      </c>
      <c r="Q4" s="317">
        <v>10</v>
      </c>
      <c r="R4" s="313">
        <v>20</v>
      </c>
      <c r="S4" s="313">
        <v>30</v>
      </c>
      <c r="T4" s="313">
        <v>40</v>
      </c>
      <c r="U4" s="313">
        <v>50</v>
      </c>
      <c r="V4" s="313">
        <v>60</v>
      </c>
      <c r="W4" s="313">
        <v>70</v>
      </c>
      <c r="X4" s="313">
        <v>80</v>
      </c>
      <c r="Y4" s="318">
        <v>90</v>
      </c>
      <c r="Z4" s="315">
        <v>0</v>
      </c>
      <c r="AA4" s="314">
        <v>1</v>
      </c>
      <c r="AB4" s="315">
        <v>2</v>
      </c>
      <c r="AC4" s="316">
        <v>3</v>
      </c>
      <c r="AD4" s="315">
        <v>4</v>
      </c>
      <c r="AE4" s="315">
        <v>5</v>
      </c>
      <c r="AF4" s="314">
        <v>6</v>
      </c>
      <c r="AG4" s="315">
        <v>7</v>
      </c>
      <c r="AH4" s="315">
        <v>8</v>
      </c>
      <c r="AI4" s="316">
        <v>9</v>
      </c>
      <c r="AJ4" s="319">
        <v>1</v>
      </c>
      <c r="AK4" s="320">
        <f aca="true" t="shared" si="1" ref="AK4:AK16">INDEX(F4:O4,,1+INT($AK$2/100))+INDEX(P4:Y4,,1+INT(($AK$2-100*INT($AK$2/100))/10))+INDEX(Z4:AI4,,1+($AK$2-10*INT($AK$2/10)))</f>
        <v>50</v>
      </c>
    </row>
    <row r="5" spans="1:37" s="307" customFormat="1" ht="37.5" customHeight="1">
      <c r="A5" s="321" t="s">
        <v>49</v>
      </c>
      <c r="B5" s="322">
        <f t="shared" si="0"/>
        <v>178</v>
      </c>
      <c r="C5" s="323">
        <v>750</v>
      </c>
      <c r="D5" s="324">
        <v>1500</v>
      </c>
      <c r="E5" s="325">
        <v>2250</v>
      </c>
      <c r="F5" s="326">
        <v>0</v>
      </c>
      <c r="G5" s="327">
        <v>75</v>
      </c>
      <c r="H5" s="328">
        <v>150</v>
      </c>
      <c r="I5" s="328">
        <v>225</v>
      </c>
      <c r="J5" s="328">
        <v>300</v>
      </c>
      <c r="K5" s="328">
        <v>375</v>
      </c>
      <c r="L5" s="328">
        <v>450</v>
      </c>
      <c r="M5" s="328">
        <v>525</v>
      </c>
      <c r="N5" s="328">
        <v>600</v>
      </c>
      <c r="O5" s="329">
        <v>675</v>
      </c>
      <c r="P5" s="326">
        <v>0</v>
      </c>
      <c r="Q5" s="330">
        <v>8</v>
      </c>
      <c r="R5" s="326">
        <v>15</v>
      </c>
      <c r="S5" s="326">
        <v>23</v>
      </c>
      <c r="T5" s="326">
        <v>30</v>
      </c>
      <c r="U5" s="326">
        <v>38</v>
      </c>
      <c r="V5" s="326">
        <v>45</v>
      </c>
      <c r="W5" s="326">
        <v>52</v>
      </c>
      <c r="X5" s="326">
        <v>60</v>
      </c>
      <c r="Y5" s="331">
        <v>68</v>
      </c>
      <c r="Z5" s="328">
        <v>0</v>
      </c>
      <c r="AA5" s="327">
        <v>1</v>
      </c>
      <c r="AB5" s="328">
        <v>2</v>
      </c>
      <c r="AC5" s="329">
        <v>2</v>
      </c>
      <c r="AD5" s="328">
        <v>3</v>
      </c>
      <c r="AE5" s="328">
        <v>4</v>
      </c>
      <c r="AF5" s="327">
        <v>5</v>
      </c>
      <c r="AG5" s="328">
        <v>5</v>
      </c>
      <c r="AH5" s="328">
        <v>6</v>
      </c>
      <c r="AI5" s="329">
        <v>7</v>
      </c>
      <c r="AJ5" s="332">
        <v>2</v>
      </c>
      <c r="AK5" s="333">
        <f t="shared" si="1"/>
        <v>38</v>
      </c>
    </row>
    <row r="6" spans="1:37" s="307" customFormat="1" ht="37.5" customHeight="1">
      <c r="A6" s="321" t="s">
        <v>50</v>
      </c>
      <c r="B6" s="322">
        <f t="shared" si="0"/>
        <v>132</v>
      </c>
      <c r="C6" s="323">
        <v>560</v>
      </c>
      <c r="D6" s="324">
        <v>1120</v>
      </c>
      <c r="E6" s="325">
        <v>1680</v>
      </c>
      <c r="F6" s="326">
        <v>0</v>
      </c>
      <c r="G6" s="327">
        <v>56</v>
      </c>
      <c r="H6" s="328">
        <v>112</v>
      </c>
      <c r="I6" s="328">
        <v>168</v>
      </c>
      <c r="J6" s="328">
        <v>224</v>
      </c>
      <c r="K6" s="328">
        <v>280</v>
      </c>
      <c r="L6" s="328">
        <v>336</v>
      </c>
      <c r="M6" s="328">
        <v>392</v>
      </c>
      <c r="N6" s="328">
        <v>448</v>
      </c>
      <c r="O6" s="329">
        <v>504</v>
      </c>
      <c r="P6" s="326">
        <v>0</v>
      </c>
      <c r="Q6" s="330">
        <v>6</v>
      </c>
      <c r="R6" s="326">
        <v>11</v>
      </c>
      <c r="S6" s="326">
        <v>17</v>
      </c>
      <c r="T6" s="326">
        <v>22</v>
      </c>
      <c r="U6" s="326">
        <v>28</v>
      </c>
      <c r="V6" s="326">
        <v>34</v>
      </c>
      <c r="W6" s="326">
        <v>39</v>
      </c>
      <c r="X6" s="326">
        <v>45</v>
      </c>
      <c r="Y6" s="331">
        <v>50</v>
      </c>
      <c r="Z6" s="328">
        <v>0</v>
      </c>
      <c r="AA6" s="327">
        <v>1</v>
      </c>
      <c r="AB6" s="328">
        <v>1</v>
      </c>
      <c r="AC6" s="329">
        <v>2</v>
      </c>
      <c r="AD6" s="328">
        <v>2</v>
      </c>
      <c r="AE6" s="328">
        <v>3</v>
      </c>
      <c r="AF6" s="327">
        <v>3</v>
      </c>
      <c r="AG6" s="328">
        <v>4</v>
      </c>
      <c r="AH6" s="328">
        <v>4</v>
      </c>
      <c r="AI6" s="329">
        <v>5</v>
      </c>
      <c r="AJ6" s="334" t="s">
        <v>50</v>
      </c>
      <c r="AK6" s="335">
        <f t="shared" si="1"/>
        <v>28</v>
      </c>
    </row>
    <row r="7" spans="1:37" s="307" customFormat="1" ht="37.5" customHeight="1">
      <c r="A7" s="321" t="s">
        <v>51</v>
      </c>
      <c r="B7" s="322">
        <f t="shared" si="0"/>
        <v>100</v>
      </c>
      <c r="C7" s="323">
        <v>420</v>
      </c>
      <c r="D7" s="324">
        <v>840</v>
      </c>
      <c r="E7" s="325">
        <v>1260</v>
      </c>
      <c r="F7" s="326">
        <v>0</v>
      </c>
      <c r="G7" s="327">
        <v>42</v>
      </c>
      <c r="H7" s="328">
        <v>84</v>
      </c>
      <c r="I7" s="328">
        <v>126</v>
      </c>
      <c r="J7" s="328">
        <v>168</v>
      </c>
      <c r="K7" s="328">
        <v>210</v>
      </c>
      <c r="L7" s="328">
        <v>252</v>
      </c>
      <c r="M7" s="328">
        <v>294</v>
      </c>
      <c r="N7" s="328">
        <v>336</v>
      </c>
      <c r="O7" s="329">
        <v>378</v>
      </c>
      <c r="P7" s="326">
        <v>0</v>
      </c>
      <c r="Q7" s="330">
        <v>4</v>
      </c>
      <c r="R7" s="326">
        <v>8</v>
      </c>
      <c r="S7" s="326">
        <v>13</v>
      </c>
      <c r="T7" s="326">
        <v>17</v>
      </c>
      <c r="U7" s="326">
        <v>21</v>
      </c>
      <c r="V7" s="326">
        <v>25</v>
      </c>
      <c r="W7" s="326">
        <v>29</v>
      </c>
      <c r="X7" s="326">
        <v>34</v>
      </c>
      <c r="Y7" s="331">
        <v>38</v>
      </c>
      <c r="Z7" s="328">
        <v>0</v>
      </c>
      <c r="AA7" s="327">
        <v>0</v>
      </c>
      <c r="AB7" s="328">
        <v>1</v>
      </c>
      <c r="AC7" s="329">
        <v>1</v>
      </c>
      <c r="AD7" s="328">
        <v>2</v>
      </c>
      <c r="AE7" s="328">
        <v>2</v>
      </c>
      <c r="AF7" s="327">
        <v>3</v>
      </c>
      <c r="AG7" s="328">
        <v>3</v>
      </c>
      <c r="AH7" s="328">
        <v>3</v>
      </c>
      <c r="AI7" s="329">
        <v>4</v>
      </c>
      <c r="AJ7" s="334" t="s">
        <v>51</v>
      </c>
      <c r="AK7" s="336">
        <f t="shared" si="1"/>
        <v>21</v>
      </c>
    </row>
    <row r="8" spans="1:37" s="307" customFormat="1" ht="37.5" customHeight="1">
      <c r="A8" s="321" t="s">
        <v>143</v>
      </c>
      <c r="B8" s="322">
        <f t="shared" si="0"/>
        <v>76</v>
      </c>
      <c r="C8" s="323">
        <v>320</v>
      </c>
      <c r="D8" s="324">
        <v>640</v>
      </c>
      <c r="E8" s="325">
        <v>960</v>
      </c>
      <c r="F8" s="326">
        <v>0</v>
      </c>
      <c r="G8" s="327">
        <v>32</v>
      </c>
      <c r="H8" s="328">
        <v>64</v>
      </c>
      <c r="I8" s="328">
        <v>96</v>
      </c>
      <c r="J8" s="328">
        <v>128</v>
      </c>
      <c r="K8" s="328">
        <v>160</v>
      </c>
      <c r="L8" s="328">
        <v>192</v>
      </c>
      <c r="M8" s="328">
        <v>224</v>
      </c>
      <c r="N8" s="328">
        <v>256</v>
      </c>
      <c r="O8" s="329">
        <v>288</v>
      </c>
      <c r="P8" s="326">
        <v>0</v>
      </c>
      <c r="Q8" s="330">
        <v>3</v>
      </c>
      <c r="R8" s="326">
        <v>6</v>
      </c>
      <c r="S8" s="326">
        <v>10</v>
      </c>
      <c r="T8" s="326">
        <v>13</v>
      </c>
      <c r="U8" s="326">
        <v>16</v>
      </c>
      <c r="V8" s="326">
        <v>19</v>
      </c>
      <c r="W8" s="326">
        <v>22</v>
      </c>
      <c r="X8" s="326">
        <v>26</v>
      </c>
      <c r="Y8" s="331">
        <v>29</v>
      </c>
      <c r="Z8" s="328">
        <v>0</v>
      </c>
      <c r="AA8" s="327">
        <v>0</v>
      </c>
      <c r="AB8" s="328">
        <v>1</v>
      </c>
      <c r="AC8" s="329">
        <v>1</v>
      </c>
      <c r="AD8" s="328">
        <v>1</v>
      </c>
      <c r="AE8" s="328">
        <v>2</v>
      </c>
      <c r="AF8" s="327">
        <v>2</v>
      </c>
      <c r="AG8" s="328">
        <v>2</v>
      </c>
      <c r="AH8" s="328">
        <v>3</v>
      </c>
      <c r="AI8" s="329">
        <v>3</v>
      </c>
      <c r="AJ8" s="321" t="s">
        <v>143</v>
      </c>
      <c r="AK8" s="336">
        <f t="shared" si="1"/>
        <v>16</v>
      </c>
    </row>
    <row r="9" spans="1:37" s="307" customFormat="1" ht="37.5" customHeight="1">
      <c r="A9" s="321" t="s">
        <v>144</v>
      </c>
      <c r="B9" s="322">
        <f t="shared" si="0"/>
        <v>56</v>
      </c>
      <c r="C9" s="323">
        <v>240</v>
      </c>
      <c r="D9" s="324">
        <v>480</v>
      </c>
      <c r="E9" s="325">
        <v>720</v>
      </c>
      <c r="F9" s="326">
        <v>0</v>
      </c>
      <c r="G9" s="327">
        <v>24</v>
      </c>
      <c r="H9" s="328">
        <v>48</v>
      </c>
      <c r="I9" s="328">
        <v>72</v>
      </c>
      <c r="J9" s="328">
        <v>96</v>
      </c>
      <c r="K9" s="328">
        <v>120</v>
      </c>
      <c r="L9" s="328">
        <v>144</v>
      </c>
      <c r="M9" s="328">
        <v>168</v>
      </c>
      <c r="N9" s="328">
        <v>192</v>
      </c>
      <c r="O9" s="329">
        <v>216</v>
      </c>
      <c r="P9" s="326">
        <v>0</v>
      </c>
      <c r="Q9" s="330">
        <v>2</v>
      </c>
      <c r="R9" s="326">
        <v>5</v>
      </c>
      <c r="S9" s="326">
        <v>7</v>
      </c>
      <c r="T9" s="326">
        <v>10</v>
      </c>
      <c r="U9" s="326">
        <v>12</v>
      </c>
      <c r="V9" s="326">
        <v>14</v>
      </c>
      <c r="W9" s="326">
        <v>17</v>
      </c>
      <c r="X9" s="326">
        <v>19</v>
      </c>
      <c r="Y9" s="331">
        <v>22</v>
      </c>
      <c r="Z9" s="328">
        <v>0</v>
      </c>
      <c r="AA9" s="327">
        <v>0</v>
      </c>
      <c r="AB9" s="328">
        <v>0</v>
      </c>
      <c r="AC9" s="329">
        <v>1</v>
      </c>
      <c r="AD9" s="328">
        <v>1</v>
      </c>
      <c r="AE9" s="328">
        <v>1</v>
      </c>
      <c r="AF9" s="327">
        <v>1</v>
      </c>
      <c r="AG9" s="328">
        <v>2</v>
      </c>
      <c r="AH9" s="328">
        <v>2</v>
      </c>
      <c r="AI9" s="329">
        <v>2</v>
      </c>
      <c r="AJ9" s="321" t="s">
        <v>144</v>
      </c>
      <c r="AK9" s="337">
        <f t="shared" si="1"/>
        <v>12</v>
      </c>
    </row>
    <row r="10" spans="1:37" s="307" customFormat="1" ht="37.5" customHeight="1">
      <c r="A10" s="338"/>
      <c r="B10" s="322">
        <f t="shared" si="0"/>
        <v>40</v>
      </c>
      <c r="C10" s="323">
        <v>170</v>
      </c>
      <c r="D10" s="324">
        <v>340</v>
      </c>
      <c r="E10" s="325">
        <v>510</v>
      </c>
      <c r="F10" s="326">
        <v>0</v>
      </c>
      <c r="G10" s="327">
        <v>17</v>
      </c>
      <c r="H10" s="328">
        <v>34</v>
      </c>
      <c r="I10" s="328">
        <v>51</v>
      </c>
      <c r="J10" s="328">
        <v>68</v>
      </c>
      <c r="K10" s="328">
        <v>85</v>
      </c>
      <c r="L10" s="328">
        <v>102</v>
      </c>
      <c r="M10" s="328">
        <v>119</v>
      </c>
      <c r="N10" s="328">
        <v>136</v>
      </c>
      <c r="O10" s="329">
        <v>153</v>
      </c>
      <c r="P10" s="326">
        <v>0</v>
      </c>
      <c r="Q10" s="330">
        <v>2</v>
      </c>
      <c r="R10" s="326">
        <v>3</v>
      </c>
      <c r="S10" s="326">
        <v>5</v>
      </c>
      <c r="T10" s="326">
        <v>7</v>
      </c>
      <c r="U10" s="326">
        <v>9</v>
      </c>
      <c r="V10" s="326">
        <v>10</v>
      </c>
      <c r="W10" s="326">
        <v>12</v>
      </c>
      <c r="X10" s="326">
        <v>14</v>
      </c>
      <c r="Y10" s="331">
        <v>15</v>
      </c>
      <c r="Z10" s="326">
        <v>0</v>
      </c>
      <c r="AA10" s="327">
        <v>0</v>
      </c>
      <c r="AB10" s="328">
        <v>0</v>
      </c>
      <c r="AC10" s="328">
        <v>1</v>
      </c>
      <c r="AD10" s="328">
        <v>1</v>
      </c>
      <c r="AE10" s="328">
        <v>1</v>
      </c>
      <c r="AF10" s="328">
        <v>1</v>
      </c>
      <c r="AG10" s="328">
        <v>1</v>
      </c>
      <c r="AH10" s="328">
        <v>1</v>
      </c>
      <c r="AI10" s="329">
        <v>2</v>
      </c>
      <c r="AJ10" s="339"/>
      <c r="AK10" s="337">
        <f t="shared" si="1"/>
        <v>9</v>
      </c>
    </row>
    <row r="11" spans="1:37" s="307" customFormat="1" ht="37.5" customHeight="1">
      <c r="A11" s="340"/>
      <c r="B11" s="322">
        <f t="shared" si="0"/>
        <v>31</v>
      </c>
      <c r="C11" s="341">
        <v>130</v>
      </c>
      <c r="D11" s="342">
        <v>260</v>
      </c>
      <c r="E11" s="343">
        <v>390</v>
      </c>
      <c r="F11" s="344">
        <v>0</v>
      </c>
      <c r="G11" s="345">
        <v>13</v>
      </c>
      <c r="H11" s="346">
        <v>26</v>
      </c>
      <c r="I11" s="346">
        <v>39</v>
      </c>
      <c r="J11" s="346">
        <v>52</v>
      </c>
      <c r="K11" s="346">
        <v>65</v>
      </c>
      <c r="L11" s="346">
        <v>78</v>
      </c>
      <c r="M11" s="346">
        <v>91</v>
      </c>
      <c r="N11" s="346">
        <v>104</v>
      </c>
      <c r="O11" s="347">
        <v>117</v>
      </c>
      <c r="P11" s="344">
        <v>0</v>
      </c>
      <c r="Q11" s="348">
        <v>1</v>
      </c>
      <c r="R11" s="344">
        <v>3</v>
      </c>
      <c r="S11" s="344">
        <v>4</v>
      </c>
      <c r="T11" s="344">
        <v>5</v>
      </c>
      <c r="U11" s="344">
        <v>7</v>
      </c>
      <c r="V11" s="344">
        <v>8</v>
      </c>
      <c r="W11" s="344">
        <v>9</v>
      </c>
      <c r="X11" s="344">
        <v>10</v>
      </c>
      <c r="Y11" s="349">
        <v>12</v>
      </c>
      <c r="Z11" s="346">
        <v>0</v>
      </c>
      <c r="AA11" s="345">
        <v>0</v>
      </c>
      <c r="AB11" s="346">
        <v>0</v>
      </c>
      <c r="AC11" s="347">
        <v>0</v>
      </c>
      <c r="AD11" s="346">
        <v>1</v>
      </c>
      <c r="AE11" s="346">
        <v>1</v>
      </c>
      <c r="AF11" s="345">
        <v>1</v>
      </c>
      <c r="AG11" s="346">
        <v>1</v>
      </c>
      <c r="AH11" s="346">
        <v>1</v>
      </c>
      <c r="AI11" s="347">
        <v>1</v>
      </c>
      <c r="AJ11" s="350"/>
      <c r="AK11" s="336">
        <f t="shared" si="1"/>
        <v>7</v>
      </c>
    </row>
    <row r="12" spans="1:37" s="307" customFormat="1" ht="37.5" customHeight="1">
      <c r="A12" s="338"/>
      <c r="B12" s="322">
        <f t="shared" si="0"/>
        <v>24</v>
      </c>
      <c r="C12" s="323">
        <v>100</v>
      </c>
      <c r="D12" s="324">
        <v>200</v>
      </c>
      <c r="E12" s="325">
        <v>300</v>
      </c>
      <c r="F12" s="326">
        <v>0</v>
      </c>
      <c r="G12" s="327">
        <v>10</v>
      </c>
      <c r="H12" s="328">
        <v>20</v>
      </c>
      <c r="I12" s="328">
        <v>30</v>
      </c>
      <c r="J12" s="328">
        <v>40</v>
      </c>
      <c r="K12" s="328">
        <v>50</v>
      </c>
      <c r="L12" s="328">
        <v>60</v>
      </c>
      <c r="M12" s="328">
        <v>70</v>
      </c>
      <c r="N12" s="328">
        <v>80</v>
      </c>
      <c r="O12" s="329">
        <v>90</v>
      </c>
      <c r="P12" s="326">
        <v>0</v>
      </c>
      <c r="Q12" s="330">
        <v>1</v>
      </c>
      <c r="R12" s="326">
        <v>2</v>
      </c>
      <c r="S12" s="326">
        <v>3</v>
      </c>
      <c r="T12" s="326">
        <v>4</v>
      </c>
      <c r="U12" s="326">
        <v>5</v>
      </c>
      <c r="V12" s="326">
        <v>6</v>
      </c>
      <c r="W12" s="326">
        <v>7</v>
      </c>
      <c r="X12" s="326">
        <v>8</v>
      </c>
      <c r="Y12" s="331">
        <v>9</v>
      </c>
      <c r="Z12" s="328">
        <v>0</v>
      </c>
      <c r="AA12" s="327">
        <v>0</v>
      </c>
      <c r="AB12" s="328">
        <v>0</v>
      </c>
      <c r="AC12" s="329">
        <v>0</v>
      </c>
      <c r="AD12" s="328">
        <v>0</v>
      </c>
      <c r="AE12" s="328">
        <v>1</v>
      </c>
      <c r="AF12" s="327">
        <v>1</v>
      </c>
      <c r="AG12" s="328">
        <v>1</v>
      </c>
      <c r="AH12" s="328">
        <v>1</v>
      </c>
      <c r="AI12" s="329">
        <v>1</v>
      </c>
      <c r="AJ12" s="339"/>
      <c r="AK12" s="336">
        <f t="shared" si="1"/>
        <v>5</v>
      </c>
    </row>
    <row r="13" spans="1:37" s="307" customFormat="1" ht="37.5" customHeight="1">
      <c r="A13" s="338"/>
      <c r="B13" s="322">
        <f t="shared" si="0"/>
        <v>18</v>
      </c>
      <c r="C13" s="323">
        <v>80</v>
      </c>
      <c r="D13" s="324">
        <v>160</v>
      </c>
      <c r="E13" s="325">
        <v>240</v>
      </c>
      <c r="F13" s="326">
        <v>0</v>
      </c>
      <c r="G13" s="327">
        <v>8</v>
      </c>
      <c r="H13" s="328">
        <v>16</v>
      </c>
      <c r="I13" s="328">
        <v>24</v>
      </c>
      <c r="J13" s="328">
        <v>32</v>
      </c>
      <c r="K13" s="328">
        <v>40</v>
      </c>
      <c r="L13" s="328">
        <v>48</v>
      </c>
      <c r="M13" s="328">
        <v>56</v>
      </c>
      <c r="N13" s="328">
        <v>64</v>
      </c>
      <c r="O13" s="329">
        <v>72</v>
      </c>
      <c r="P13" s="326">
        <v>0</v>
      </c>
      <c r="Q13" s="330">
        <v>1</v>
      </c>
      <c r="R13" s="326">
        <v>2</v>
      </c>
      <c r="S13" s="326">
        <v>2</v>
      </c>
      <c r="T13" s="326">
        <v>3</v>
      </c>
      <c r="U13" s="326">
        <v>4</v>
      </c>
      <c r="V13" s="326">
        <v>5</v>
      </c>
      <c r="W13" s="326">
        <v>6</v>
      </c>
      <c r="X13" s="326">
        <v>6</v>
      </c>
      <c r="Y13" s="331">
        <v>7</v>
      </c>
      <c r="Z13" s="328">
        <v>0</v>
      </c>
      <c r="AA13" s="327">
        <v>0</v>
      </c>
      <c r="AB13" s="328">
        <v>0</v>
      </c>
      <c r="AC13" s="329">
        <v>0</v>
      </c>
      <c r="AD13" s="328">
        <v>0</v>
      </c>
      <c r="AE13" s="328">
        <v>0</v>
      </c>
      <c r="AF13" s="327">
        <v>0</v>
      </c>
      <c r="AG13" s="328">
        <v>1</v>
      </c>
      <c r="AH13" s="328">
        <v>1</v>
      </c>
      <c r="AI13" s="329">
        <v>1</v>
      </c>
      <c r="AJ13" s="339"/>
      <c r="AK13" s="335">
        <f t="shared" si="1"/>
        <v>4</v>
      </c>
    </row>
    <row r="14" spans="1:37" s="307" customFormat="1" ht="37.5" customHeight="1">
      <c r="A14" s="338"/>
      <c r="B14" s="322">
        <f t="shared" si="0"/>
        <v>14</v>
      </c>
      <c r="C14" s="323">
        <v>60</v>
      </c>
      <c r="D14" s="324">
        <v>120</v>
      </c>
      <c r="E14" s="325">
        <v>180</v>
      </c>
      <c r="F14" s="326">
        <v>0</v>
      </c>
      <c r="G14" s="327">
        <v>6</v>
      </c>
      <c r="H14" s="328">
        <v>12</v>
      </c>
      <c r="I14" s="328">
        <v>18</v>
      </c>
      <c r="J14" s="328">
        <v>24</v>
      </c>
      <c r="K14" s="328">
        <v>30</v>
      </c>
      <c r="L14" s="328">
        <v>36</v>
      </c>
      <c r="M14" s="328">
        <v>42</v>
      </c>
      <c r="N14" s="328">
        <v>48</v>
      </c>
      <c r="O14" s="329">
        <v>54</v>
      </c>
      <c r="P14" s="326">
        <v>0</v>
      </c>
      <c r="Q14" s="330">
        <v>1</v>
      </c>
      <c r="R14" s="326">
        <v>1</v>
      </c>
      <c r="S14" s="326">
        <v>2</v>
      </c>
      <c r="T14" s="326">
        <v>2</v>
      </c>
      <c r="U14" s="326">
        <v>3</v>
      </c>
      <c r="V14" s="326">
        <v>4</v>
      </c>
      <c r="W14" s="326">
        <v>4</v>
      </c>
      <c r="X14" s="326">
        <v>5</v>
      </c>
      <c r="Y14" s="331">
        <v>5</v>
      </c>
      <c r="Z14" s="328">
        <v>0</v>
      </c>
      <c r="AA14" s="327">
        <v>0.06</v>
      </c>
      <c r="AB14" s="328">
        <v>0</v>
      </c>
      <c r="AC14" s="329">
        <v>0</v>
      </c>
      <c r="AD14" s="328">
        <v>0</v>
      </c>
      <c r="AE14" s="328">
        <v>0</v>
      </c>
      <c r="AF14" s="327">
        <v>0</v>
      </c>
      <c r="AG14" s="328">
        <v>0</v>
      </c>
      <c r="AH14" s="328">
        <v>0</v>
      </c>
      <c r="AI14" s="329">
        <v>1</v>
      </c>
      <c r="AJ14" s="339"/>
      <c r="AK14" s="337">
        <f t="shared" si="1"/>
        <v>3</v>
      </c>
    </row>
    <row r="15" spans="1:37" s="307" customFormat="1" ht="37.5" customHeight="1">
      <c r="A15" s="338"/>
      <c r="B15" s="322">
        <f t="shared" si="0"/>
        <v>9</v>
      </c>
      <c r="C15" s="323">
        <v>40</v>
      </c>
      <c r="D15" s="324">
        <v>80</v>
      </c>
      <c r="E15" s="325">
        <v>120</v>
      </c>
      <c r="F15" s="326">
        <v>0</v>
      </c>
      <c r="G15" s="327">
        <v>4</v>
      </c>
      <c r="H15" s="328">
        <v>8</v>
      </c>
      <c r="I15" s="328">
        <v>12</v>
      </c>
      <c r="J15" s="328">
        <v>16</v>
      </c>
      <c r="K15" s="328">
        <v>20</v>
      </c>
      <c r="L15" s="328">
        <v>24</v>
      </c>
      <c r="M15" s="328">
        <v>28</v>
      </c>
      <c r="N15" s="328">
        <v>32</v>
      </c>
      <c r="O15" s="329">
        <v>36</v>
      </c>
      <c r="P15" s="326">
        <v>0</v>
      </c>
      <c r="Q15" s="330">
        <v>0</v>
      </c>
      <c r="R15" s="326">
        <v>1</v>
      </c>
      <c r="S15" s="326">
        <v>1</v>
      </c>
      <c r="T15" s="326">
        <v>2</v>
      </c>
      <c r="U15" s="326">
        <v>2</v>
      </c>
      <c r="V15" s="326">
        <v>2</v>
      </c>
      <c r="W15" s="326">
        <v>3</v>
      </c>
      <c r="X15" s="326">
        <v>3</v>
      </c>
      <c r="Y15" s="331">
        <v>4</v>
      </c>
      <c r="Z15" s="328">
        <v>0</v>
      </c>
      <c r="AA15" s="327">
        <v>0</v>
      </c>
      <c r="AB15" s="328">
        <v>0</v>
      </c>
      <c r="AC15" s="329">
        <v>0</v>
      </c>
      <c r="AD15" s="328">
        <v>0</v>
      </c>
      <c r="AE15" s="328">
        <v>0</v>
      </c>
      <c r="AF15" s="327">
        <v>0</v>
      </c>
      <c r="AG15" s="328">
        <v>0</v>
      </c>
      <c r="AH15" s="328">
        <v>0</v>
      </c>
      <c r="AI15" s="329">
        <v>0</v>
      </c>
      <c r="AJ15" s="339"/>
      <c r="AK15" s="336">
        <f t="shared" si="1"/>
        <v>2</v>
      </c>
    </row>
    <row r="16" spans="1:37" s="307" customFormat="1" ht="37.5" customHeight="1" thickBot="1">
      <c r="A16" s="351"/>
      <c r="B16" s="352">
        <f t="shared" si="0"/>
        <v>7</v>
      </c>
      <c r="C16" s="353">
        <v>30</v>
      </c>
      <c r="D16" s="354">
        <v>60</v>
      </c>
      <c r="E16" s="355">
        <v>90</v>
      </c>
      <c r="F16" s="356">
        <v>0</v>
      </c>
      <c r="G16" s="357">
        <v>3</v>
      </c>
      <c r="H16" s="358">
        <v>6</v>
      </c>
      <c r="I16" s="358">
        <v>9</v>
      </c>
      <c r="J16" s="358">
        <v>12</v>
      </c>
      <c r="K16" s="358">
        <v>15</v>
      </c>
      <c r="L16" s="358">
        <v>18</v>
      </c>
      <c r="M16" s="358">
        <v>21</v>
      </c>
      <c r="N16" s="358">
        <v>24</v>
      </c>
      <c r="O16" s="359">
        <v>27</v>
      </c>
      <c r="P16" s="356">
        <v>0</v>
      </c>
      <c r="Q16" s="360">
        <v>0</v>
      </c>
      <c r="R16" s="356">
        <v>1</v>
      </c>
      <c r="S16" s="356">
        <v>1</v>
      </c>
      <c r="T16" s="356">
        <v>1</v>
      </c>
      <c r="U16" s="356">
        <v>2</v>
      </c>
      <c r="V16" s="356">
        <v>2</v>
      </c>
      <c r="W16" s="356">
        <v>2</v>
      </c>
      <c r="X16" s="356">
        <v>2</v>
      </c>
      <c r="Y16" s="361">
        <v>3</v>
      </c>
      <c r="Z16" s="358">
        <v>0</v>
      </c>
      <c r="AA16" s="357">
        <v>0</v>
      </c>
      <c r="AB16" s="358">
        <v>0</v>
      </c>
      <c r="AC16" s="359">
        <v>0</v>
      </c>
      <c r="AD16" s="358">
        <v>0</v>
      </c>
      <c r="AE16" s="358">
        <v>0</v>
      </c>
      <c r="AF16" s="357">
        <v>0</v>
      </c>
      <c r="AG16" s="358">
        <v>0</v>
      </c>
      <c r="AH16" s="358">
        <v>0</v>
      </c>
      <c r="AI16" s="359">
        <v>0</v>
      </c>
      <c r="AJ16" s="362"/>
      <c r="AK16" s="363">
        <f t="shared" si="1"/>
        <v>2</v>
      </c>
    </row>
  </sheetData>
  <sheetProtection/>
  <mergeCells count="3">
    <mergeCell ref="A1:B1"/>
    <mergeCell ref="AJ1:AK1"/>
    <mergeCell ref="C2:AI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7.140625" style="83" customWidth="1"/>
    <col min="2" max="2" width="21.421875" style="83" customWidth="1"/>
    <col min="3" max="3" width="38.7109375" style="83" customWidth="1"/>
    <col min="4" max="5" width="17.7109375" style="83" customWidth="1"/>
    <col min="6" max="16384" width="9.140625" style="83" customWidth="1"/>
  </cols>
  <sheetData>
    <row r="1" spans="1:3" ht="68.25" customHeight="1">
      <c r="A1" s="441" t="s">
        <v>185</v>
      </c>
      <c r="B1" s="441"/>
      <c r="C1" s="441"/>
    </row>
    <row r="2" spans="1:3" ht="24.75" customHeight="1">
      <c r="A2" s="88" t="s">
        <v>34</v>
      </c>
      <c r="B2" s="88" t="s">
        <v>35</v>
      </c>
      <c r="C2" s="88" t="s">
        <v>36</v>
      </c>
    </row>
    <row r="3" spans="1:3" s="84" customFormat="1" ht="21.75" customHeight="1">
      <c r="A3" s="85" t="s">
        <v>39</v>
      </c>
      <c r="B3" s="86">
        <v>2011</v>
      </c>
      <c r="C3" s="86" t="s">
        <v>37</v>
      </c>
    </row>
    <row r="4" spans="1:3" s="84" customFormat="1" ht="21.75" customHeight="1">
      <c r="A4" s="85" t="s">
        <v>260</v>
      </c>
      <c r="B4" s="86">
        <v>2011</v>
      </c>
      <c r="C4" s="86" t="s">
        <v>37</v>
      </c>
    </row>
    <row r="5" spans="1:3" s="84" customFormat="1" ht="21.75" customHeight="1">
      <c r="A5" s="85" t="s">
        <v>38</v>
      </c>
      <c r="B5" s="86">
        <v>2011</v>
      </c>
      <c r="C5" s="86" t="s">
        <v>37</v>
      </c>
    </row>
    <row r="6" spans="1:3" s="84" customFormat="1" ht="21.75" customHeight="1">
      <c r="A6" s="85"/>
      <c r="B6" s="86"/>
      <c r="C6" s="86"/>
    </row>
    <row r="7" spans="1:3" s="84" customFormat="1" ht="21.75" customHeight="1">
      <c r="A7" s="85" t="s">
        <v>261</v>
      </c>
      <c r="B7" s="86">
        <v>2011</v>
      </c>
      <c r="C7" s="86" t="s">
        <v>262</v>
      </c>
    </row>
    <row r="8" spans="1:3" s="84" customFormat="1" ht="21.75" customHeight="1">
      <c r="A8" s="85" t="s">
        <v>263</v>
      </c>
      <c r="B8" s="86">
        <v>2012</v>
      </c>
      <c r="C8" s="86" t="s">
        <v>262</v>
      </c>
    </row>
    <row r="9" spans="1:3" s="84" customFormat="1" ht="21.75" customHeight="1">
      <c r="A9" s="85"/>
      <c r="B9" s="86"/>
      <c r="C9" s="86"/>
    </row>
    <row r="10" spans="1:3" s="84" customFormat="1" ht="21.75" customHeight="1">
      <c r="A10" s="85" t="s">
        <v>264</v>
      </c>
      <c r="B10" s="86">
        <v>2011</v>
      </c>
      <c r="C10" s="86" t="s">
        <v>40</v>
      </c>
    </row>
    <row r="11" spans="1:3" s="84" customFormat="1" ht="21.75" customHeight="1">
      <c r="A11" s="85"/>
      <c r="B11" s="86"/>
      <c r="C11" s="86"/>
    </row>
    <row r="12" spans="1:3" s="84" customFormat="1" ht="21.75" customHeight="1">
      <c r="A12" s="85" t="s">
        <v>266</v>
      </c>
      <c r="B12" s="86">
        <v>2012</v>
      </c>
      <c r="C12" s="86" t="s">
        <v>43</v>
      </c>
    </row>
    <row r="13" spans="1:3" s="84" customFormat="1" ht="21.75" customHeight="1">
      <c r="A13" s="85"/>
      <c r="B13" s="86"/>
      <c r="C13" s="86"/>
    </row>
    <row r="14" spans="1:3" s="84" customFormat="1" ht="21.75" customHeight="1">
      <c r="A14" s="85" t="s">
        <v>275</v>
      </c>
      <c r="B14" s="86">
        <v>2011</v>
      </c>
      <c r="C14" s="86" t="s">
        <v>287</v>
      </c>
    </row>
    <row r="15" spans="1:3" s="84" customFormat="1" ht="21.75" customHeight="1">
      <c r="A15" s="85"/>
      <c r="B15" s="86"/>
      <c r="C15" s="86"/>
    </row>
    <row r="16" spans="1:3" ht="21.75" customHeight="1">
      <c r="A16" s="87"/>
      <c r="B16" s="86"/>
      <c r="C16" s="86"/>
    </row>
    <row r="17" spans="1:3" ht="21.75" customHeight="1">
      <c r="A17" s="87"/>
      <c r="B17" s="86"/>
      <c r="C17" s="86"/>
    </row>
    <row r="18" spans="1:3" ht="21.75" customHeight="1">
      <c r="A18" s="87"/>
      <c r="B18" s="86"/>
      <c r="C18" s="86"/>
    </row>
    <row r="19" spans="1:3" ht="21.75" customHeight="1">
      <c r="A19" s="87"/>
      <c r="B19" s="86"/>
      <c r="C19" s="86"/>
    </row>
    <row r="20" spans="1:3" ht="21.75" customHeight="1">
      <c r="A20" s="85"/>
      <c r="B20" s="86"/>
      <c r="C20" s="86"/>
    </row>
    <row r="21" spans="1:3" ht="21.75" customHeight="1">
      <c r="A21" s="87"/>
      <c r="B21" s="86"/>
      <c r="C21" s="86"/>
    </row>
    <row r="22" spans="1:3" ht="21.75" customHeight="1">
      <c r="A22" s="85"/>
      <c r="B22" s="86"/>
      <c r="C22" s="86"/>
    </row>
    <row r="23" spans="1:3" ht="21.75" customHeight="1">
      <c r="A23" s="87"/>
      <c r="B23" s="86"/>
      <c r="C23" s="86"/>
    </row>
    <row r="24" spans="1:3" ht="21.75" customHeight="1">
      <c r="A24" s="87"/>
      <c r="B24" s="86"/>
      <c r="C24" s="86"/>
    </row>
    <row r="25" spans="1:3" ht="21.75" customHeight="1">
      <c r="A25" s="87"/>
      <c r="B25" s="86"/>
      <c r="C25" s="86"/>
    </row>
    <row r="26" spans="1:3" ht="21.75" customHeight="1">
      <c r="A26" s="87"/>
      <c r="B26" s="86"/>
      <c r="C26" s="86"/>
    </row>
    <row r="27" spans="1:3" ht="21.75" customHeight="1">
      <c r="A27" s="87"/>
      <c r="B27" s="86"/>
      <c r="C27" s="86"/>
    </row>
    <row r="28" spans="1:3" ht="21.75" customHeight="1">
      <c r="A28" s="87"/>
      <c r="B28" s="86"/>
      <c r="C28" s="86"/>
    </row>
    <row r="29" spans="1:3" ht="21.75" customHeight="1">
      <c r="A29" s="86"/>
      <c r="B29" s="86"/>
      <c r="C29" s="86"/>
    </row>
    <row r="30" spans="1:3" ht="21.75" customHeight="1">
      <c r="A30" s="87"/>
      <c r="B30" s="86"/>
      <c r="C30" s="86"/>
    </row>
    <row r="31" spans="1:3" ht="21.75" customHeight="1">
      <c r="A31" s="86"/>
      <c r="B31" s="86"/>
      <c r="C31" s="86"/>
    </row>
    <row r="32" spans="1:3" ht="21.75" customHeight="1">
      <c r="A32" s="86"/>
      <c r="B32" s="86"/>
      <c r="C32" s="86"/>
    </row>
    <row r="33" spans="1:3" ht="21.75" customHeight="1">
      <c r="A33" s="90"/>
      <c r="B33" s="90"/>
      <c r="C33" s="90"/>
    </row>
    <row r="34" spans="1:3" s="89" customFormat="1" ht="21.75" customHeight="1">
      <c r="A34" s="91" t="s">
        <v>44</v>
      </c>
      <c r="B34" s="91">
        <f>COUNTIF(B3:B33,"&gt;0")</f>
        <v>8</v>
      </c>
      <c r="C34" s="91"/>
    </row>
    <row r="35" ht="21.75" customHeight="1"/>
    <row r="36" ht="21.75" customHeight="1"/>
  </sheetData>
  <sheetProtection/>
  <mergeCells count="1">
    <mergeCell ref="A1:C1"/>
  </mergeCells>
  <printOptions horizontalCentered="1"/>
  <pageMargins left="0" right="0" top="0.3937007874015748" bottom="0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7.140625" style="83" customWidth="1"/>
    <col min="2" max="2" width="21.421875" style="83" customWidth="1"/>
    <col min="3" max="3" width="38.7109375" style="83" customWidth="1"/>
    <col min="4" max="5" width="17.7109375" style="83" customWidth="1"/>
    <col min="6" max="16384" width="9.140625" style="83" customWidth="1"/>
  </cols>
  <sheetData>
    <row r="1" spans="1:3" ht="68.25" customHeight="1">
      <c r="A1" s="441" t="s">
        <v>184</v>
      </c>
      <c r="B1" s="441"/>
      <c r="C1" s="441"/>
    </row>
    <row r="2" spans="1:3" ht="24.75" customHeight="1">
      <c r="A2" s="88" t="s">
        <v>34</v>
      </c>
      <c r="B2" s="88" t="s">
        <v>35</v>
      </c>
      <c r="C2" s="88" t="s">
        <v>36</v>
      </c>
    </row>
    <row r="3" spans="1:3" s="84" customFormat="1" ht="21.75" customHeight="1">
      <c r="A3" s="85" t="s">
        <v>259</v>
      </c>
      <c r="B3" s="86">
        <v>2012</v>
      </c>
      <c r="C3" s="86" t="s">
        <v>40</v>
      </c>
    </row>
    <row r="4" spans="1:3" s="84" customFormat="1" ht="21.75" customHeight="1">
      <c r="A4" s="85"/>
      <c r="B4" s="86"/>
      <c r="C4" s="86"/>
    </row>
    <row r="5" spans="1:3" s="84" customFormat="1" ht="21.75" customHeight="1">
      <c r="A5" s="85" t="s">
        <v>265</v>
      </c>
      <c r="B5" s="86">
        <v>2014</v>
      </c>
      <c r="C5" s="86" t="s">
        <v>43</v>
      </c>
    </row>
    <row r="6" spans="1:3" s="84" customFormat="1" ht="21.75" customHeight="1">
      <c r="A6" s="85"/>
      <c r="B6" s="86"/>
      <c r="C6" s="86"/>
    </row>
    <row r="7" spans="1:3" s="84" customFormat="1" ht="21.75" customHeight="1">
      <c r="A7" s="85"/>
      <c r="B7" s="86"/>
      <c r="C7" s="86"/>
    </row>
    <row r="8" spans="1:3" s="84" customFormat="1" ht="21.75" customHeight="1">
      <c r="A8" s="85"/>
      <c r="B8" s="86"/>
      <c r="C8" s="86"/>
    </row>
    <row r="9" spans="1:3" s="84" customFormat="1" ht="21.75" customHeight="1">
      <c r="A9" s="85"/>
      <c r="B9" s="86"/>
      <c r="C9" s="86"/>
    </row>
    <row r="10" spans="1:3" s="84" customFormat="1" ht="21.75" customHeight="1">
      <c r="A10" s="85"/>
      <c r="B10" s="86"/>
      <c r="C10" s="86"/>
    </row>
    <row r="11" spans="1:3" s="84" customFormat="1" ht="21.75" customHeight="1">
      <c r="A11" s="85"/>
      <c r="B11" s="86"/>
      <c r="C11" s="86"/>
    </row>
    <row r="12" spans="1:3" s="84" customFormat="1" ht="21.75" customHeight="1">
      <c r="A12" s="85"/>
      <c r="B12" s="86"/>
      <c r="C12" s="86"/>
    </row>
    <row r="13" spans="1:3" s="84" customFormat="1" ht="21.75" customHeight="1">
      <c r="A13" s="85"/>
      <c r="B13" s="86"/>
      <c r="C13" s="86"/>
    </row>
    <row r="14" spans="1:3" s="84" customFormat="1" ht="21.75" customHeight="1">
      <c r="A14" s="85"/>
      <c r="B14" s="86"/>
      <c r="C14" s="86"/>
    </row>
    <row r="15" spans="1:3" s="84" customFormat="1" ht="21.75" customHeight="1">
      <c r="A15" s="85"/>
      <c r="B15" s="86"/>
      <c r="C15" s="86"/>
    </row>
    <row r="16" spans="1:3" ht="21.75" customHeight="1">
      <c r="A16" s="87"/>
      <c r="B16" s="86"/>
      <c r="C16" s="86"/>
    </row>
    <row r="17" spans="1:3" ht="21.75" customHeight="1">
      <c r="A17" s="87"/>
      <c r="B17" s="86"/>
      <c r="C17" s="86"/>
    </row>
    <row r="18" spans="1:3" ht="21.75" customHeight="1">
      <c r="A18" s="87"/>
      <c r="B18" s="86"/>
      <c r="C18" s="86"/>
    </row>
    <row r="19" spans="1:3" ht="21.75" customHeight="1">
      <c r="A19" s="87"/>
      <c r="B19" s="86"/>
      <c r="C19" s="86"/>
    </row>
    <row r="20" spans="1:3" ht="21.75" customHeight="1">
      <c r="A20" s="87"/>
      <c r="B20" s="86"/>
      <c r="C20" s="86"/>
    </row>
    <row r="21" spans="1:3" ht="21.75" customHeight="1">
      <c r="A21" s="87"/>
      <c r="B21" s="86"/>
      <c r="C21" s="86"/>
    </row>
    <row r="22" spans="1:3" ht="21.75" customHeight="1">
      <c r="A22" s="87"/>
      <c r="B22" s="86"/>
      <c r="C22" s="86"/>
    </row>
    <row r="23" spans="1:3" ht="21.75" customHeight="1">
      <c r="A23" s="87"/>
      <c r="B23" s="86"/>
      <c r="C23" s="86"/>
    </row>
    <row r="24" spans="1:3" ht="21.75" customHeight="1">
      <c r="A24" s="87"/>
      <c r="B24" s="86"/>
      <c r="C24" s="86"/>
    </row>
    <row r="25" spans="1:3" ht="21.75" customHeight="1">
      <c r="A25" s="87"/>
      <c r="B25" s="86"/>
      <c r="C25" s="86"/>
    </row>
    <row r="26" spans="1:3" ht="21.75" customHeight="1">
      <c r="A26" s="87"/>
      <c r="B26" s="86"/>
      <c r="C26" s="86"/>
    </row>
    <row r="27" spans="1:3" ht="21.75" customHeight="1">
      <c r="A27" s="87"/>
      <c r="B27" s="86"/>
      <c r="C27" s="86"/>
    </row>
    <row r="28" spans="1:3" ht="21.75" customHeight="1">
      <c r="A28" s="87"/>
      <c r="B28" s="86"/>
      <c r="C28" s="86"/>
    </row>
    <row r="29" spans="1:3" ht="21.75" customHeight="1">
      <c r="A29" s="86"/>
      <c r="B29" s="86"/>
      <c r="C29" s="86"/>
    </row>
    <row r="30" spans="1:3" ht="21.75" customHeight="1">
      <c r="A30" s="87"/>
      <c r="B30" s="86"/>
      <c r="C30" s="86"/>
    </row>
    <row r="31" spans="1:3" ht="21.75" customHeight="1">
      <c r="A31" s="86"/>
      <c r="B31" s="86"/>
      <c r="C31" s="86"/>
    </row>
    <row r="32" spans="1:3" ht="21.75" customHeight="1">
      <c r="A32" s="86"/>
      <c r="B32" s="86"/>
      <c r="C32" s="86"/>
    </row>
    <row r="33" spans="1:3" ht="21.75" customHeight="1">
      <c r="A33" s="90"/>
      <c r="B33" s="90"/>
      <c r="C33" s="90"/>
    </row>
    <row r="34" spans="1:3" s="89" customFormat="1" ht="21.75" customHeight="1">
      <c r="A34" s="91" t="s">
        <v>186</v>
      </c>
      <c r="B34" s="91">
        <f>COUNTIF(B3:B33,"&gt;0")</f>
        <v>2</v>
      </c>
      <c r="C34" s="91"/>
    </row>
    <row r="35" ht="21.75" customHeight="1"/>
    <row r="36" ht="21.75" customHeight="1"/>
  </sheetData>
  <sheetProtection/>
  <mergeCells count="1">
    <mergeCell ref="A1:C1"/>
  </mergeCells>
  <printOptions horizontalCentered="1"/>
  <pageMargins left="0" right="0" top="0.3937007874015748" bottom="0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27" width="5.7109375" style="18" customWidth="1"/>
    <col min="28" max="30" width="3.7109375" style="18" customWidth="1"/>
    <col min="31" max="31" width="5.7109375" style="18" customWidth="1"/>
    <col min="32" max="36" width="9.140625" style="18" customWidth="1"/>
    <col min="37" max="38" width="4.28125" style="18" customWidth="1"/>
    <col min="39" max="40" width="9.140625" style="18" customWidth="1"/>
    <col min="41" max="41" width="5.7109375" style="18" customWidth="1"/>
    <col min="42" max="16384" width="9.140625" style="18" customWidth="1"/>
  </cols>
  <sheetData>
    <row r="1" spans="1:31" ht="28.5" thickBot="1">
      <c r="A1" s="445" t="s">
        <v>201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7"/>
      <c r="S1" s="448" t="s">
        <v>206</v>
      </c>
      <c r="T1" s="449"/>
      <c r="U1" s="449"/>
      <c r="V1" s="450"/>
      <c r="W1" s="419">
        <v>1</v>
      </c>
      <c r="X1" s="108"/>
      <c r="Y1" s="108"/>
      <c r="Z1" s="108"/>
      <c r="AA1" s="101"/>
      <c r="AB1" s="30"/>
      <c r="AC1" s="30"/>
      <c r="AD1" s="30"/>
      <c r="AE1" s="101"/>
    </row>
    <row r="2" spans="1:3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30"/>
      <c r="Z2" s="30"/>
      <c r="AA2" s="101"/>
      <c r="AB2" s="30"/>
      <c r="AC2" s="30"/>
      <c r="AD2" s="30"/>
      <c r="AE2" s="101"/>
    </row>
    <row r="3" spans="1:31" ht="13.5" thickBot="1">
      <c r="A3" s="30"/>
      <c r="B3" s="30"/>
      <c r="C3" s="30"/>
      <c r="D3" s="30"/>
      <c r="E3" s="30"/>
      <c r="F3" s="31"/>
      <c r="G3" s="31">
        <v>1</v>
      </c>
      <c r="H3" s="31"/>
      <c r="I3" s="31"/>
      <c r="J3" s="31">
        <v>2</v>
      </c>
      <c r="K3" s="31"/>
      <c r="L3" s="31"/>
      <c r="M3" s="31">
        <v>3</v>
      </c>
      <c r="N3" s="31"/>
      <c r="O3" s="31"/>
      <c r="P3" s="31">
        <v>4</v>
      </c>
      <c r="Q3" s="31"/>
      <c r="R3" s="30"/>
      <c r="S3" s="30"/>
      <c r="T3" s="30"/>
      <c r="U3" s="30"/>
      <c r="V3" s="30"/>
      <c r="W3" s="30"/>
      <c r="X3" s="30"/>
      <c r="Y3" s="30"/>
      <c r="Z3" s="30"/>
      <c r="AA3" s="101"/>
      <c r="AB3" s="30"/>
      <c r="AC3" s="30"/>
      <c r="AD3" s="30"/>
      <c r="AE3" s="101"/>
    </row>
    <row r="4" spans="1:31" ht="57.75" customHeight="1" thickBot="1">
      <c r="A4" s="456" t="str">
        <f>A1</f>
        <v>BTM NMŽ - Lomnice nad Luž. - 28.9.2021 - Chlapci</v>
      </c>
      <c r="B4" s="457"/>
      <c r="C4" s="457"/>
      <c r="D4" s="457"/>
      <c r="E4" s="458"/>
      <c r="F4" s="459" t="str">
        <f>B5</f>
        <v>Kuba Vojtěch</v>
      </c>
      <c r="G4" s="460"/>
      <c r="H4" s="460"/>
      <c r="I4" s="460" t="str">
        <f>B6</f>
        <v>Řezáč Ondřej</v>
      </c>
      <c r="J4" s="460"/>
      <c r="K4" s="460"/>
      <c r="L4" s="460" t="str">
        <f>B7</f>
        <v>Urban Jáchym</v>
      </c>
      <c r="M4" s="460"/>
      <c r="N4" s="460"/>
      <c r="O4" s="460" t="str">
        <f>B8</f>
        <v>Suchá Emílie</v>
      </c>
      <c r="P4" s="460"/>
      <c r="Q4" s="461"/>
      <c r="R4" s="453" t="s">
        <v>26</v>
      </c>
      <c r="S4" s="453"/>
      <c r="T4" s="454"/>
      <c r="U4" s="453" t="s">
        <v>1</v>
      </c>
      <c r="V4" s="462"/>
      <c r="W4" s="451" t="s">
        <v>23</v>
      </c>
      <c r="X4" s="452"/>
      <c r="Y4" s="453" t="s">
        <v>0</v>
      </c>
      <c r="Z4" s="454"/>
      <c r="AA4" s="101"/>
      <c r="AB4" s="455" t="s">
        <v>1</v>
      </c>
      <c r="AC4" s="455"/>
      <c r="AD4" s="455"/>
      <c r="AE4" s="101"/>
    </row>
    <row r="5" spans="1:31" ht="49.5" customHeight="1">
      <c r="A5" s="32">
        <v>1</v>
      </c>
      <c r="B5" s="463" t="str">
        <f>B18</f>
        <v>Kuba Vojtěch</v>
      </c>
      <c r="C5" s="463"/>
      <c r="D5" s="463"/>
      <c r="E5" s="464"/>
      <c r="F5" s="465" t="str">
        <f>K18</f>
        <v>BTM Lomnice</v>
      </c>
      <c r="G5" s="466"/>
      <c r="H5" s="467"/>
      <c r="I5" s="21">
        <v>3</v>
      </c>
      <c r="J5" s="39" t="s">
        <v>24</v>
      </c>
      <c r="K5" s="22">
        <v>0</v>
      </c>
      <c r="L5" s="378" t="str">
        <f>IF(AND($H$7&gt;=1,$H$7&lt;=3),$H$7,IF(AND($H$7=""),"",IF($H$7=0,"0")))</f>
        <v>0</v>
      </c>
      <c r="M5" s="39" t="s">
        <v>24</v>
      </c>
      <c r="N5" s="384">
        <f>IF(AND($F$7&gt;=1,$F$7&lt;=3),$F$7,IF(AND($F$7=""),"",IF($F$7=0,"0")))</f>
        <v>3</v>
      </c>
      <c r="O5" s="21">
        <v>3</v>
      </c>
      <c r="P5" s="39" t="s">
        <v>24</v>
      </c>
      <c r="Q5" s="156">
        <v>0</v>
      </c>
      <c r="R5" s="154">
        <f>I5+L5+O5</f>
        <v>6</v>
      </c>
      <c r="S5" s="39" t="s">
        <v>24</v>
      </c>
      <c r="T5" s="40">
        <f>K5+N5+Q5</f>
        <v>3</v>
      </c>
      <c r="U5" s="468">
        <f>AB5+AC5+AD5</f>
        <v>5</v>
      </c>
      <c r="V5" s="468"/>
      <c r="W5" s="469"/>
      <c r="X5" s="470"/>
      <c r="Y5" s="471">
        <v>2</v>
      </c>
      <c r="Z5" s="472"/>
      <c r="AA5" s="101"/>
      <c r="AB5" s="380">
        <f>IF(AND($I$5&gt;=1,$I$5&lt;=2),1,IF(AND($I$5=3),2,IF(AND($I$5=""),"",IF($I$5=0,"1"))))</f>
        <v>2</v>
      </c>
      <c r="AC5" s="380" t="str">
        <f>IF(AND($H$7&gt;=1,$H$7&lt;=2),1,IF(AND($H$7=3),2,IF(AND($H$7=""),"",IF($H$7=0,"1"))))</f>
        <v>1</v>
      </c>
      <c r="AD5" s="380">
        <f>IF(AND($O$5&gt;=1,$O$5&lt;=2),1,IF(AND($O$5=3),2,IF(AND($O$5=""),"",IF($O$5=0,"1"))))</f>
        <v>2</v>
      </c>
      <c r="AE5" s="101"/>
    </row>
    <row r="6" spans="1:31" ht="49.5" customHeight="1">
      <c r="A6" s="33">
        <v>2</v>
      </c>
      <c r="B6" s="463" t="str">
        <f>B19</f>
        <v>Řezáč Ondřej</v>
      </c>
      <c r="C6" s="463"/>
      <c r="D6" s="463"/>
      <c r="E6" s="464"/>
      <c r="F6" s="381" t="str">
        <f>IF(AND($K$5&gt;=1,$K$5&lt;=3),$K$5,IF(AND($K$5=""),"",IF($K$5=0,"0")))</f>
        <v>0</v>
      </c>
      <c r="G6" s="38" t="s">
        <v>24</v>
      </c>
      <c r="H6" s="375">
        <f>IF(AND($I$5&gt;=1,$I$5&lt;=3),$I$5,IF(AND($I$5=""),"",IF($I$5=0,"0")))</f>
        <v>3</v>
      </c>
      <c r="I6" s="473" t="str">
        <f>K18</f>
        <v>BTM Lomnice</v>
      </c>
      <c r="J6" s="474"/>
      <c r="K6" s="475"/>
      <c r="L6" s="23">
        <v>0</v>
      </c>
      <c r="M6" s="38" t="s">
        <v>24</v>
      </c>
      <c r="N6" s="24">
        <v>3</v>
      </c>
      <c r="O6" s="23">
        <v>0</v>
      </c>
      <c r="P6" s="38" t="s">
        <v>24</v>
      </c>
      <c r="Q6" s="48">
        <v>3</v>
      </c>
      <c r="R6" s="153">
        <f>F6+L6+O6</f>
        <v>0</v>
      </c>
      <c r="S6" s="38" t="s">
        <v>24</v>
      </c>
      <c r="T6" s="42">
        <f>H6+N6+Q6</f>
        <v>9</v>
      </c>
      <c r="U6" s="468">
        <f>AB6+AC6+AD6</f>
        <v>3</v>
      </c>
      <c r="V6" s="468"/>
      <c r="W6" s="476"/>
      <c r="X6" s="477"/>
      <c r="Y6" s="478">
        <v>4</v>
      </c>
      <c r="Z6" s="479"/>
      <c r="AA6" s="101"/>
      <c r="AB6" s="380" t="str">
        <f>IF(AND($K$5&gt;=1,$K$5&lt;=2),1,IF(AND($K$5=3),2,IF(AND($K$5=""),"",IF($K$5=0,"1"))))</f>
        <v>1</v>
      </c>
      <c r="AC6" s="380" t="str">
        <f>IF(AND($L$6&gt;=1,$L$6&lt;=2),1,IF(AND($L$6=3),2,IF(AND($L$6=""),"",IF($L$6=0,"1"))))</f>
        <v>1</v>
      </c>
      <c r="AD6" s="380" t="str">
        <f>IF(AND($O$6&gt;=1,$O$6&lt;=2),1,IF(AND($O$6=3),2,IF(AND($O$6=""),"",IF($O$6=0,"1"))))</f>
        <v>1</v>
      </c>
      <c r="AE6" s="101"/>
    </row>
    <row r="7" spans="1:31" ht="49.5" customHeight="1">
      <c r="A7" s="33">
        <v>3</v>
      </c>
      <c r="B7" s="463" t="str">
        <f>B20</f>
        <v>Urban Jáchym</v>
      </c>
      <c r="C7" s="463"/>
      <c r="D7" s="463"/>
      <c r="E7" s="464"/>
      <c r="F7" s="25">
        <v>3</v>
      </c>
      <c r="G7" s="38" t="s">
        <v>24</v>
      </c>
      <c r="H7" s="24">
        <v>0</v>
      </c>
      <c r="I7" s="382">
        <f>IF(AND($N$6&gt;=1,$N$6&lt;=3),$N$6,IF(AND($N$6=""),"",IF($N$6=0,"0")))</f>
        <v>3</v>
      </c>
      <c r="J7" s="38" t="s">
        <v>24</v>
      </c>
      <c r="K7" s="375" t="str">
        <f>IF(AND($L$6&gt;=1,$L$6&lt;=3),$L$6,IF(AND($L$6=""),"",IF($L$6=0,"0")))</f>
        <v>0</v>
      </c>
      <c r="L7" s="473" t="str">
        <f>K18</f>
        <v>BTM Lomnice</v>
      </c>
      <c r="M7" s="474"/>
      <c r="N7" s="475"/>
      <c r="O7" s="382">
        <f>IF(AND($N$8&gt;=1,$N$8&lt;=3),$N$8,IF(AND($N$8=""),"",IF($N$8=0,"0")))</f>
        <v>3</v>
      </c>
      <c r="P7" s="38" t="s">
        <v>24</v>
      </c>
      <c r="Q7" s="385" t="str">
        <f>IF(AND($L$8&gt;=1,$L$8&lt;=3),$L$8,IF(AND($L$8=""),"",IF($L$8=0,"0")))</f>
        <v>0</v>
      </c>
      <c r="R7" s="153">
        <f>F7+I7+O7</f>
        <v>9</v>
      </c>
      <c r="S7" s="38" t="s">
        <v>24</v>
      </c>
      <c r="T7" s="42">
        <f>H7+K7+Q7</f>
        <v>0</v>
      </c>
      <c r="U7" s="468">
        <f>AB7+AC7+AD7</f>
        <v>6</v>
      </c>
      <c r="V7" s="468"/>
      <c r="W7" s="476"/>
      <c r="X7" s="477"/>
      <c r="Y7" s="478">
        <v>1</v>
      </c>
      <c r="Z7" s="479"/>
      <c r="AA7" s="101"/>
      <c r="AB7" s="380">
        <f>IF(AND($F$7&gt;=1,$F$7&lt;=2),1,IF(AND($F$7=3),2,IF(AND($F$7=""),"",IF($F$7=0,"1"))))</f>
        <v>2</v>
      </c>
      <c r="AC7" s="380">
        <f>IF(AND($N$6&gt;=1,$N$6&lt;=2),1,IF(AND($N$6=3),2,IF(AND($N$6=""),"",IF($N$6=0,"1"))))</f>
        <v>2</v>
      </c>
      <c r="AD7" s="380">
        <f>IF(AND($N$8&gt;=1,$N$8&lt;=2),1,IF(AND($N$8=3),2,IF(AND($N$8=""),"",IF($N$8=0,"1"))))</f>
        <v>2</v>
      </c>
      <c r="AE7" s="101"/>
    </row>
    <row r="8" spans="1:31" ht="49.5" customHeight="1" thickBot="1">
      <c r="A8" s="34">
        <v>4</v>
      </c>
      <c r="B8" s="480" t="str">
        <f>B21</f>
        <v>Suchá Emílie</v>
      </c>
      <c r="C8" s="480"/>
      <c r="D8" s="480"/>
      <c r="E8" s="481"/>
      <c r="F8" s="383" t="str">
        <f>IF(AND($Q$5&gt;=1,$Q$5&lt;=3),$Q$5,IF(AND($Q$5=""),"",IF($Q$5=0,"0")))</f>
        <v>0</v>
      </c>
      <c r="G8" s="35" t="s">
        <v>24</v>
      </c>
      <c r="H8" s="377">
        <f>IF(AND($O$5&gt;=1,$O$5&lt;=3),$O$5,IF(AND($O$5=""),"",IF($O$5=0,"0")))</f>
        <v>3</v>
      </c>
      <c r="I8" s="376">
        <f>IF(AND($Q$6&gt;=1,$Q$6&lt;=3),$Q$6,IF(AND($Q$6=""),"",IF($Q$6=0,"0")))</f>
        <v>3</v>
      </c>
      <c r="J8" s="35" t="s">
        <v>24</v>
      </c>
      <c r="K8" s="377" t="str">
        <f>IF(AND($O$6&gt;=1,$O$6&lt;=3),$O$6,IF(AND($O$6=""),"",IF($O$6=0,"0")))</f>
        <v>0</v>
      </c>
      <c r="L8" s="49">
        <v>0</v>
      </c>
      <c r="M8" s="35" t="s">
        <v>24</v>
      </c>
      <c r="N8" s="50">
        <v>3</v>
      </c>
      <c r="O8" s="482" t="str">
        <f>K18</f>
        <v>BTM Lomnice</v>
      </c>
      <c r="P8" s="483"/>
      <c r="Q8" s="484"/>
      <c r="R8" s="155">
        <f>F8+I8+L8</f>
        <v>3</v>
      </c>
      <c r="S8" s="36" t="s">
        <v>24</v>
      </c>
      <c r="T8" s="37">
        <f>H8+K8+N8</f>
        <v>6</v>
      </c>
      <c r="U8" s="485">
        <f>AB8+AC8+AD8</f>
        <v>4</v>
      </c>
      <c r="V8" s="485"/>
      <c r="W8" s="486"/>
      <c r="X8" s="487"/>
      <c r="Y8" s="488">
        <v>3</v>
      </c>
      <c r="Z8" s="489"/>
      <c r="AA8" s="101"/>
      <c r="AB8" s="380" t="str">
        <f>IF(AND($Q$5&gt;=1,$Q$5&lt;=2),1,IF(AND($Q$5=3),2,IF(AND($Q$5=""),"",IF($Q$5=0,"1"))))</f>
        <v>1</v>
      </c>
      <c r="AC8" s="380">
        <f>IF(AND($Q$6&gt;=1,$Q$6&lt;=2),1,IF(AND($Q$6=3),2,IF(AND($Q$6=""),"",IF($Q$6=0,"1"))))</f>
        <v>2</v>
      </c>
      <c r="AD8" s="380" t="str">
        <f>IF(AND($L$8&gt;=1,$L$8&lt;=2),1,IF(AND($L$8=3),2,IF(AND($L$8=""),"",IF($L$8=0,"1"))))</f>
        <v>1</v>
      </c>
      <c r="AE8" s="101"/>
    </row>
    <row r="9" spans="1:31" ht="26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101"/>
      <c r="AB9" s="30"/>
      <c r="AC9" s="30"/>
      <c r="AD9" s="30"/>
      <c r="AE9" s="101"/>
    </row>
    <row r="10" spans="1:31" ht="19.5" customHeight="1">
      <c r="A10" s="44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01"/>
      <c r="AB10" s="30"/>
      <c r="AC10" s="30"/>
      <c r="AD10" s="30"/>
      <c r="AE10" s="101"/>
    </row>
    <row r="11" spans="1:31" ht="19.5" customHeight="1">
      <c r="A11" s="4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101"/>
      <c r="AB11" s="30"/>
      <c r="AC11" s="30"/>
      <c r="AD11" s="30"/>
      <c r="AE11" s="101"/>
    </row>
    <row r="12" spans="1:31" ht="19.5" customHeight="1">
      <c r="A12" s="490" t="s">
        <v>20</v>
      </c>
      <c r="B12" s="490"/>
      <c r="C12" s="45" t="s">
        <v>14</v>
      </c>
      <c r="D12" s="491" t="str">
        <f>B18</f>
        <v>Kuba Vojtěch</v>
      </c>
      <c r="E12" s="491"/>
      <c r="F12" s="491"/>
      <c r="G12" s="491" t="str">
        <f>B21</f>
        <v>Suchá Emílie</v>
      </c>
      <c r="H12" s="491"/>
      <c r="I12" s="491"/>
      <c r="J12" s="30"/>
      <c r="K12" s="45" t="s">
        <v>15</v>
      </c>
      <c r="L12" s="491" t="str">
        <f>B19</f>
        <v>Řezáč Ondřej</v>
      </c>
      <c r="M12" s="491"/>
      <c r="N12" s="491"/>
      <c r="O12" s="491" t="str">
        <f>B20</f>
        <v>Urban Jáchym</v>
      </c>
      <c r="P12" s="491"/>
      <c r="Q12" s="491"/>
      <c r="R12" s="30"/>
      <c r="S12" s="30"/>
      <c r="T12" s="51"/>
      <c r="U12" s="54"/>
      <c r="V12" s="54"/>
      <c r="W12" s="54"/>
      <c r="X12" s="54"/>
      <c r="Y12" s="54"/>
      <c r="Z12" s="54"/>
      <c r="AA12" s="101"/>
      <c r="AB12" s="30"/>
      <c r="AC12" s="30"/>
      <c r="AD12" s="30"/>
      <c r="AE12" s="101"/>
    </row>
    <row r="13" spans="1:31" ht="19.5" customHeight="1">
      <c r="A13" s="43"/>
      <c r="B13" s="43"/>
      <c r="C13" s="51"/>
      <c r="D13" s="52"/>
      <c r="E13" s="52"/>
      <c r="F13" s="52"/>
      <c r="G13" s="52"/>
      <c r="H13" s="52"/>
      <c r="I13" s="52"/>
      <c r="J13" s="30"/>
      <c r="K13" s="51"/>
      <c r="L13" s="52"/>
      <c r="M13" s="52"/>
      <c r="N13" s="52"/>
      <c r="O13" s="52"/>
      <c r="P13" s="52"/>
      <c r="Q13" s="52"/>
      <c r="R13" s="30"/>
      <c r="S13" s="30"/>
      <c r="T13" s="51"/>
      <c r="U13" s="54"/>
      <c r="V13" s="54"/>
      <c r="W13" s="54"/>
      <c r="X13" s="54"/>
      <c r="Y13" s="54"/>
      <c r="Z13" s="54"/>
      <c r="AA13" s="101"/>
      <c r="AB13" s="30"/>
      <c r="AC13" s="30"/>
      <c r="AD13" s="30"/>
      <c r="AE13" s="101"/>
    </row>
    <row r="14" spans="1:31" ht="19.5" customHeight="1">
      <c r="A14" s="490" t="s">
        <v>21</v>
      </c>
      <c r="B14" s="490"/>
      <c r="C14" s="45" t="s">
        <v>16</v>
      </c>
      <c r="D14" s="491" t="str">
        <f>B21</f>
        <v>Suchá Emílie</v>
      </c>
      <c r="E14" s="491"/>
      <c r="F14" s="491"/>
      <c r="G14" s="491" t="str">
        <f>B20</f>
        <v>Urban Jáchym</v>
      </c>
      <c r="H14" s="491"/>
      <c r="I14" s="491"/>
      <c r="J14" s="30"/>
      <c r="K14" s="45" t="s">
        <v>17</v>
      </c>
      <c r="L14" s="491" t="str">
        <f>B18</f>
        <v>Kuba Vojtěch</v>
      </c>
      <c r="M14" s="491"/>
      <c r="N14" s="491"/>
      <c r="O14" s="491" t="str">
        <f>B19</f>
        <v>Řezáč Ondřej</v>
      </c>
      <c r="P14" s="491"/>
      <c r="Q14" s="491"/>
      <c r="R14" s="30"/>
      <c r="S14" s="30"/>
      <c r="T14" s="30"/>
      <c r="U14" s="30"/>
      <c r="V14" s="30"/>
      <c r="W14" s="30"/>
      <c r="X14" s="30"/>
      <c r="Y14" s="30"/>
      <c r="Z14" s="30"/>
      <c r="AA14" s="101"/>
      <c r="AB14" s="30"/>
      <c r="AC14" s="30"/>
      <c r="AD14" s="30"/>
      <c r="AE14" s="101"/>
    </row>
    <row r="15" spans="1:31" ht="19.5" customHeight="1">
      <c r="A15" s="43"/>
      <c r="B15" s="43"/>
      <c r="C15" s="5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01"/>
      <c r="AB15" s="30"/>
      <c r="AC15" s="30"/>
      <c r="AD15" s="30"/>
      <c r="AE15" s="101"/>
    </row>
    <row r="16" spans="1:31" ht="19.5" customHeight="1">
      <c r="A16" s="490" t="s">
        <v>22</v>
      </c>
      <c r="B16" s="490"/>
      <c r="C16" s="45" t="s">
        <v>18</v>
      </c>
      <c r="D16" s="491" t="str">
        <f>B19</f>
        <v>Řezáč Ondřej</v>
      </c>
      <c r="E16" s="491"/>
      <c r="F16" s="491"/>
      <c r="G16" s="491" t="str">
        <f>B21</f>
        <v>Suchá Emílie</v>
      </c>
      <c r="H16" s="491"/>
      <c r="I16" s="491"/>
      <c r="J16" s="30"/>
      <c r="K16" s="45" t="s">
        <v>19</v>
      </c>
      <c r="L16" s="491" t="str">
        <f>B20</f>
        <v>Urban Jáchym</v>
      </c>
      <c r="M16" s="491"/>
      <c r="N16" s="491"/>
      <c r="O16" s="491" t="str">
        <f>B18</f>
        <v>Kuba Vojtěch</v>
      </c>
      <c r="P16" s="491"/>
      <c r="Q16" s="491"/>
      <c r="R16" s="30"/>
      <c r="S16" s="30"/>
      <c r="T16" s="30"/>
      <c r="U16" s="30"/>
      <c r="V16" s="30"/>
      <c r="W16" s="30"/>
      <c r="X16" s="30"/>
      <c r="Y16" s="30"/>
      <c r="Z16" s="30"/>
      <c r="AA16" s="101"/>
      <c r="AB16" s="30"/>
      <c r="AC16" s="30"/>
      <c r="AD16" s="30"/>
      <c r="AE16" s="101"/>
    </row>
    <row r="17" spans="1:31" ht="19.5" customHeight="1">
      <c r="A17" s="101"/>
      <c r="B17" s="101"/>
      <c r="C17" s="102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</row>
    <row r="18" spans="1:31" s="27" customFormat="1" ht="30" customHeight="1">
      <c r="A18" s="46">
        <v>1</v>
      </c>
      <c r="B18" s="26" t="s">
        <v>39</v>
      </c>
      <c r="C18" s="46"/>
      <c r="D18" s="47"/>
      <c r="E18" s="47"/>
      <c r="F18" s="47"/>
      <c r="G18" s="47"/>
      <c r="H18" s="47"/>
      <c r="I18" s="47"/>
      <c r="J18" s="47"/>
      <c r="K18" s="26" t="s">
        <v>27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28"/>
    </row>
    <row r="19" spans="1:31" s="27" customFormat="1" ht="30" customHeight="1">
      <c r="A19" s="46">
        <v>2</v>
      </c>
      <c r="B19" s="26" t="s">
        <v>264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28"/>
    </row>
    <row r="20" spans="1:31" s="27" customFormat="1" ht="30" customHeight="1">
      <c r="A20" s="46">
        <v>3</v>
      </c>
      <c r="B20" s="26" t="s">
        <v>261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28"/>
    </row>
    <row r="21" spans="1:31" s="27" customFormat="1" ht="30" customHeight="1">
      <c r="A21" s="46">
        <v>4</v>
      </c>
      <c r="B21" s="26" t="s">
        <v>274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28"/>
    </row>
    <row r="22" spans="1:41" ht="30" customHeight="1" thickBot="1">
      <c r="A22" s="20"/>
      <c r="B22" s="20"/>
      <c r="C22" s="2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</row>
    <row r="23" spans="3:41" ht="18" customHeight="1">
      <c r="C23" s="19"/>
      <c r="AE23" s="105"/>
      <c r="AF23" s="492" t="s">
        <v>2</v>
      </c>
      <c r="AG23" s="493"/>
      <c r="AH23" s="493"/>
      <c r="AI23" s="493"/>
      <c r="AJ23" s="99" t="s">
        <v>14</v>
      </c>
      <c r="AK23" s="97" t="s">
        <v>48</v>
      </c>
      <c r="AL23" s="98">
        <f>$W$1</f>
        <v>1</v>
      </c>
      <c r="AM23" s="56" t="s">
        <v>3</v>
      </c>
      <c r="AN23" s="57"/>
      <c r="AO23" s="105"/>
    </row>
    <row r="24" spans="3:41" ht="24.75" customHeight="1">
      <c r="C24" s="19"/>
      <c r="AE24" s="105"/>
      <c r="AF24" s="58" t="s">
        <v>4</v>
      </c>
      <c r="AG24" s="494" t="str">
        <f>B18</f>
        <v>Kuba Vojtěch</v>
      </c>
      <c r="AH24" s="495"/>
      <c r="AI24" s="496"/>
      <c r="AJ24" s="59" t="s">
        <v>4</v>
      </c>
      <c r="AK24" s="494" t="str">
        <f>B21</f>
        <v>Suchá Emílie</v>
      </c>
      <c r="AL24" s="495"/>
      <c r="AM24" s="495"/>
      <c r="AN24" s="497"/>
      <c r="AO24" s="105"/>
    </row>
    <row r="25" spans="3:41" ht="30" customHeight="1">
      <c r="C25" s="19"/>
      <c r="AE25" s="105"/>
      <c r="AF25" s="61" t="s">
        <v>5</v>
      </c>
      <c r="AG25" s="62" t="s">
        <v>6</v>
      </c>
      <c r="AH25" s="62" t="s">
        <v>7</v>
      </c>
      <c r="AI25" s="62" t="s">
        <v>8</v>
      </c>
      <c r="AJ25" s="62" t="s">
        <v>9</v>
      </c>
      <c r="AK25" s="498" t="s">
        <v>10</v>
      </c>
      <c r="AL25" s="499"/>
      <c r="AM25" s="60" t="s">
        <v>11</v>
      </c>
      <c r="AN25" s="63"/>
      <c r="AO25" s="105"/>
    </row>
    <row r="26" spans="31:41" ht="24.75" customHeight="1" thickBot="1">
      <c r="AE26" s="105"/>
      <c r="AF26" s="64" t="s">
        <v>12</v>
      </c>
      <c r="AG26" s="500"/>
      <c r="AH26" s="500"/>
      <c r="AI26" s="500"/>
      <c r="AJ26" s="373" t="s">
        <v>13</v>
      </c>
      <c r="AK26" s="500"/>
      <c r="AL26" s="500"/>
      <c r="AM26" s="500"/>
      <c r="AN26" s="501"/>
      <c r="AO26" s="105"/>
    </row>
    <row r="27" spans="31:41" ht="18" customHeight="1">
      <c r="AE27" s="105"/>
      <c r="AF27" s="492" t="s">
        <v>2</v>
      </c>
      <c r="AG27" s="493"/>
      <c r="AH27" s="493"/>
      <c r="AI27" s="493"/>
      <c r="AJ27" s="99" t="s">
        <v>15</v>
      </c>
      <c r="AK27" s="103" t="s">
        <v>48</v>
      </c>
      <c r="AL27" s="98">
        <f>$W$1</f>
        <v>1</v>
      </c>
      <c r="AM27" s="56" t="s">
        <v>3</v>
      </c>
      <c r="AN27" s="57"/>
      <c r="AO27" s="105"/>
    </row>
    <row r="28" spans="31:41" ht="24.75" customHeight="1">
      <c r="AE28" s="105"/>
      <c r="AF28" s="58" t="s">
        <v>4</v>
      </c>
      <c r="AG28" s="494" t="str">
        <f>B19</f>
        <v>Řezáč Ondřej</v>
      </c>
      <c r="AH28" s="495"/>
      <c r="AI28" s="496"/>
      <c r="AJ28" s="60" t="s">
        <v>4</v>
      </c>
      <c r="AK28" s="494" t="str">
        <f>B20</f>
        <v>Urban Jáchym</v>
      </c>
      <c r="AL28" s="495"/>
      <c r="AM28" s="495"/>
      <c r="AN28" s="497"/>
      <c r="AO28" s="105"/>
    </row>
    <row r="29" spans="31:41" ht="30" customHeight="1">
      <c r="AE29" s="105"/>
      <c r="AF29" s="61" t="s">
        <v>5</v>
      </c>
      <c r="AG29" s="62" t="s">
        <v>6</v>
      </c>
      <c r="AH29" s="62" t="s">
        <v>7</v>
      </c>
      <c r="AI29" s="62" t="s">
        <v>8</v>
      </c>
      <c r="AJ29" s="62" t="s">
        <v>9</v>
      </c>
      <c r="AK29" s="498" t="s">
        <v>10</v>
      </c>
      <c r="AL29" s="499"/>
      <c r="AM29" s="60" t="s">
        <v>11</v>
      </c>
      <c r="AN29" s="63"/>
      <c r="AO29" s="105"/>
    </row>
    <row r="30" spans="31:41" ht="24.75" customHeight="1" thickBot="1">
      <c r="AE30" s="105"/>
      <c r="AF30" s="64" t="s">
        <v>12</v>
      </c>
      <c r="AG30" s="500"/>
      <c r="AH30" s="500"/>
      <c r="AI30" s="500"/>
      <c r="AJ30" s="373" t="s">
        <v>13</v>
      </c>
      <c r="AK30" s="500"/>
      <c r="AL30" s="500"/>
      <c r="AM30" s="500"/>
      <c r="AN30" s="501"/>
      <c r="AO30" s="105"/>
    </row>
    <row r="31" spans="31:41" ht="18" customHeight="1">
      <c r="AE31" s="105"/>
      <c r="AF31" s="492" t="s">
        <v>2</v>
      </c>
      <c r="AG31" s="493"/>
      <c r="AH31" s="493"/>
      <c r="AI31" s="493"/>
      <c r="AJ31" s="99" t="s">
        <v>16</v>
      </c>
      <c r="AK31" s="103" t="s">
        <v>48</v>
      </c>
      <c r="AL31" s="98">
        <f>$W$1</f>
        <v>1</v>
      </c>
      <c r="AM31" s="56" t="s">
        <v>3</v>
      </c>
      <c r="AN31" s="57"/>
      <c r="AO31" s="105"/>
    </row>
    <row r="32" spans="31:41" ht="24.75" customHeight="1">
      <c r="AE32" s="105"/>
      <c r="AF32" s="58" t="s">
        <v>4</v>
      </c>
      <c r="AG32" s="494" t="str">
        <f>B21</f>
        <v>Suchá Emílie</v>
      </c>
      <c r="AH32" s="495"/>
      <c r="AI32" s="496"/>
      <c r="AJ32" s="60" t="s">
        <v>4</v>
      </c>
      <c r="AK32" s="494" t="str">
        <f>B20</f>
        <v>Urban Jáchym</v>
      </c>
      <c r="AL32" s="495"/>
      <c r="AM32" s="495"/>
      <c r="AN32" s="497"/>
      <c r="AO32" s="105"/>
    </row>
    <row r="33" spans="31:41" ht="30" customHeight="1">
      <c r="AE33" s="105"/>
      <c r="AF33" s="61" t="s">
        <v>5</v>
      </c>
      <c r="AG33" s="62" t="s">
        <v>6</v>
      </c>
      <c r="AH33" s="62" t="s">
        <v>7</v>
      </c>
      <c r="AI33" s="62" t="s">
        <v>8</v>
      </c>
      <c r="AJ33" s="62" t="s">
        <v>9</v>
      </c>
      <c r="AK33" s="498" t="s">
        <v>10</v>
      </c>
      <c r="AL33" s="499"/>
      <c r="AM33" s="60" t="s">
        <v>11</v>
      </c>
      <c r="AN33" s="63"/>
      <c r="AO33" s="105"/>
    </row>
    <row r="34" spans="31:41" ht="24.75" customHeight="1" thickBot="1">
      <c r="AE34" s="105"/>
      <c r="AF34" s="64" t="s">
        <v>12</v>
      </c>
      <c r="AG34" s="500"/>
      <c r="AH34" s="500"/>
      <c r="AI34" s="500"/>
      <c r="AJ34" s="373" t="s">
        <v>13</v>
      </c>
      <c r="AK34" s="500"/>
      <c r="AL34" s="500"/>
      <c r="AM34" s="500"/>
      <c r="AN34" s="501"/>
      <c r="AO34" s="105"/>
    </row>
    <row r="35" spans="31:41" ht="18" customHeight="1">
      <c r="AE35" s="105"/>
      <c r="AF35" s="492" t="s">
        <v>2</v>
      </c>
      <c r="AG35" s="493"/>
      <c r="AH35" s="493"/>
      <c r="AI35" s="493"/>
      <c r="AJ35" s="99" t="s">
        <v>17</v>
      </c>
      <c r="AK35" s="103" t="s">
        <v>48</v>
      </c>
      <c r="AL35" s="98">
        <f>$W$1</f>
        <v>1</v>
      </c>
      <c r="AM35" s="56" t="s">
        <v>3</v>
      </c>
      <c r="AN35" s="57"/>
      <c r="AO35" s="105"/>
    </row>
    <row r="36" spans="31:41" ht="24.75" customHeight="1">
      <c r="AE36" s="105"/>
      <c r="AF36" s="58" t="s">
        <v>4</v>
      </c>
      <c r="AG36" s="494" t="str">
        <f>B18</f>
        <v>Kuba Vojtěch</v>
      </c>
      <c r="AH36" s="495"/>
      <c r="AI36" s="496"/>
      <c r="AJ36" s="60" t="s">
        <v>4</v>
      </c>
      <c r="AK36" s="494" t="str">
        <f>B19</f>
        <v>Řezáč Ondřej</v>
      </c>
      <c r="AL36" s="495"/>
      <c r="AM36" s="495"/>
      <c r="AN36" s="497"/>
      <c r="AO36" s="105"/>
    </row>
    <row r="37" spans="31:41" ht="30" customHeight="1">
      <c r="AE37" s="105"/>
      <c r="AF37" s="61" t="s">
        <v>5</v>
      </c>
      <c r="AG37" s="62" t="s">
        <v>6</v>
      </c>
      <c r="AH37" s="62" t="s">
        <v>7</v>
      </c>
      <c r="AI37" s="62" t="s">
        <v>8</v>
      </c>
      <c r="AJ37" s="62" t="s">
        <v>9</v>
      </c>
      <c r="AK37" s="498" t="s">
        <v>10</v>
      </c>
      <c r="AL37" s="499"/>
      <c r="AM37" s="60" t="s">
        <v>11</v>
      </c>
      <c r="AN37" s="63"/>
      <c r="AO37" s="105"/>
    </row>
    <row r="38" spans="31:41" ht="24.75" customHeight="1" thickBot="1">
      <c r="AE38" s="105"/>
      <c r="AF38" s="64" t="s">
        <v>12</v>
      </c>
      <c r="AG38" s="500"/>
      <c r="AH38" s="500"/>
      <c r="AI38" s="500"/>
      <c r="AJ38" s="373" t="s">
        <v>13</v>
      </c>
      <c r="AK38" s="500"/>
      <c r="AL38" s="500"/>
      <c r="AM38" s="500"/>
      <c r="AN38" s="501"/>
      <c r="AO38" s="105"/>
    </row>
    <row r="39" spans="31:41" ht="18" customHeight="1">
      <c r="AE39" s="105"/>
      <c r="AF39" s="492" t="s">
        <v>2</v>
      </c>
      <c r="AG39" s="493"/>
      <c r="AH39" s="493"/>
      <c r="AI39" s="493"/>
      <c r="AJ39" s="99" t="s">
        <v>18</v>
      </c>
      <c r="AK39" s="103" t="s">
        <v>48</v>
      </c>
      <c r="AL39" s="98">
        <f>$W$1</f>
        <v>1</v>
      </c>
      <c r="AM39" s="56" t="s">
        <v>3</v>
      </c>
      <c r="AN39" s="57"/>
      <c r="AO39" s="105"/>
    </row>
    <row r="40" spans="31:41" ht="24.75" customHeight="1">
      <c r="AE40" s="105"/>
      <c r="AF40" s="58" t="s">
        <v>4</v>
      </c>
      <c r="AG40" s="494" t="str">
        <f>B19</f>
        <v>Řezáč Ondřej</v>
      </c>
      <c r="AH40" s="495"/>
      <c r="AI40" s="496"/>
      <c r="AJ40" s="60" t="s">
        <v>4</v>
      </c>
      <c r="AK40" s="494" t="str">
        <f>B21</f>
        <v>Suchá Emílie</v>
      </c>
      <c r="AL40" s="495"/>
      <c r="AM40" s="495"/>
      <c r="AN40" s="497"/>
      <c r="AO40" s="105"/>
    </row>
    <row r="41" spans="31:41" ht="30" customHeight="1">
      <c r="AE41" s="105"/>
      <c r="AF41" s="61" t="s">
        <v>5</v>
      </c>
      <c r="AG41" s="62" t="s">
        <v>6</v>
      </c>
      <c r="AH41" s="62" t="s">
        <v>7</v>
      </c>
      <c r="AI41" s="62" t="s">
        <v>8</v>
      </c>
      <c r="AJ41" s="62" t="s">
        <v>9</v>
      </c>
      <c r="AK41" s="498" t="s">
        <v>10</v>
      </c>
      <c r="AL41" s="499"/>
      <c r="AM41" s="60" t="s">
        <v>11</v>
      </c>
      <c r="AN41" s="63"/>
      <c r="AO41" s="105"/>
    </row>
    <row r="42" spans="31:41" ht="24.75" customHeight="1" thickBot="1">
      <c r="AE42" s="105"/>
      <c r="AF42" s="64" t="s">
        <v>12</v>
      </c>
      <c r="AG42" s="500"/>
      <c r="AH42" s="500"/>
      <c r="AI42" s="500"/>
      <c r="AJ42" s="373" t="s">
        <v>13</v>
      </c>
      <c r="AK42" s="500"/>
      <c r="AL42" s="500"/>
      <c r="AM42" s="500"/>
      <c r="AN42" s="501"/>
      <c r="AO42" s="105"/>
    </row>
    <row r="43" spans="31:41" ht="18" customHeight="1">
      <c r="AE43" s="105"/>
      <c r="AF43" s="492" t="s">
        <v>2</v>
      </c>
      <c r="AG43" s="493"/>
      <c r="AH43" s="493"/>
      <c r="AI43" s="493"/>
      <c r="AJ43" s="99" t="s">
        <v>19</v>
      </c>
      <c r="AK43" s="103" t="s">
        <v>48</v>
      </c>
      <c r="AL43" s="98">
        <f>$W$1</f>
        <v>1</v>
      </c>
      <c r="AM43" s="56" t="s">
        <v>3</v>
      </c>
      <c r="AN43" s="57"/>
      <c r="AO43" s="105"/>
    </row>
    <row r="44" spans="31:41" ht="24.75" customHeight="1">
      <c r="AE44" s="105"/>
      <c r="AF44" s="58" t="s">
        <v>4</v>
      </c>
      <c r="AG44" s="494" t="str">
        <f>B20</f>
        <v>Urban Jáchym</v>
      </c>
      <c r="AH44" s="495"/>
      <c r="AI44" s="496"/>
      <c r="AJ44" s="60" t="s">
        <v>4</v>
      </c>
      <c r="AK44" s="494" t="str">
        <f>B18</f>
        <v>Kuba Vojtěch</v>
      </c>
      <c r="AL44" s="495"/>
      <c r="AM44" s="495"/>
      <c r="AN44" s="497"/>
      <c r="AO44" s="105"/>
    </row>
    <row r="45" spans="31:41" ht="30" customHeight="1">
      <c r="AE45" s="105"/>
      <c r="AF45" s="61" t="s">
        <v>5</v>
      </c>
      <c r="AG45" s="62" t="s">
        <v>6</v>
      </c>
      <c r="AH45" s="62" t="s">
        <v>7</v>
      </c>
      <c r="AI45" s="62" t="s">
        <v>8</v>
      </c>
      <c r="AJ45" s="62" t="s">
        <v>9</v>
      </c>
      <c r="AK45" s="498" t="s">
        <v>10</v>
      </c>
      <c r="AL45" s="499"/>
      <c r="AM45" s="60" t="s">
        <v>11</v>
      </c>
      <c r="AN45" s="63"/>
      <c r="AO45" s="105"/>
    </row>
    <row r="46" spans="31:41" ht="24.75" customHeight="1" thickBot="1">
      <c r="AE46" s="105"/>
      <c r="AF46" s="64" t="s">
        <v>12</v>
      </c>
      <c r="AG46" s="500"/>
      <c r="AH46" s="500"/>
      <c r="AI46" s="500"/>
      <c r="AJ46" s="373" t="s">
        <v>13</v>
      </c>
      <c r="AK46" s="500"/>
      <c r="AL46" s="500"/>
      <c r="AM46" s="500"/>
      <c r="AN46" s="501"/>
      <c r="AO46" s="105"/>
    </row>
    <row r="47" spans="31:41" ht="30" customHeight="1"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</row>
  </sheetData>
  <sheetProtection sheet="1" objects="1" scenarios="1"/>
  <mergeCells count="83">
    <mergeCell ref="AG44:AI44"/>
    <mergeCell ref="AK44:AN44"/>
    <mergeCell ref="AK45:AL45"/>
    <mergeCell ref="AG46:AI46"/>
    <mergeCell ref="AK46:AN46"/>
    <mergeCell ref="AG40:AI40"/>
    <mergeCell ref="AK40:AN40"/>
    <mergeCell ref="AK41:AL41"/>
    <mergeCell ref="AG42:AI42"/>
    <mergeCell ref="AK42:AN42"/>
    <mergeCell ref="AF43:AI43"/>
    <mergeCell ref="AG36:AI36"/>
    <mergeCell ref="AK36:AN36"/>
    <mergeCell ref="AK37:AL37"/>
    <mergeCell ref="AG38:AI38"/>
    <mergeCell ref="AK38:AN38"/>
    <mergeCell ref="AF39:AI39"/>
    <mergeCell ref="AG32:AI32"/>
    <mergeCell ref="AK32:AN32"/>
    <mergeCell ref="AK33:AL33"/>
    <mergeCell ref="AG34:AI34"/>
    <mergeCell ref="AK34:AN34"/>
    <mergeCell ref="AF35:AI35"/>
    <mergeCell ref="AG28:AI28"/>
    <mergeCell ref="AK28:AN28"/>
    <mergeCell ref="AK29:AL29"/>
    <mergeCell ref="AG30:AI30"/>
    <mergeCell ref="AK30:AN30"/>
    <mergeCell ref="AF31:AI31"/>
    <mergeCell ref="AG24:AI24"/>
    <mergeCell ref="AK24:AN24"/>
    <mergeCell ref="AK25:AL25"/>
    <mergeCell ref="AG26:AI26"/>
    <mergeCell ref="AK26:AN26"/>
    <mergeCell ref="AF27:AI27"/>
    <mergeCell ref="A16:B16"/>
    <mergeCell ref="D16:F16"/>
    <mergeCell ref="G16:I16"/>
    <mergeCell ref="L16:N16"/>
    <mergeCell ref="O16:Q16"/>
    <mergeCell ref="AF23:AI23"/>
    <mergeCell ref="A12:B12"/>
    <mergeCell ref="D12:F12"/>
    <mergeCell ref="G12:I12"/>
    <mergeCell ref="L12:N12"/>
    <mergeCell ref="O12:Q12"/>
    <mergeCell ref="A14:B14"/>
    <mergeCell ref="D14:F14"/>
    <mergeCell ref="G14:I14"/>
    <mergeCell ref="L14:N14"/>
    <mergeCell ref="O14:Q14"/>
    <mergeCell ref="B7:E7"/>
    <mergeCell ref="L7:N7"/>
    <mergeCell ref="U7:V7"/>
    <mergeCell ref="W7:X7"/>
    <mergeCell ref="Y7:Z7"/>
    <mergeCell ref="B8:E8"/>
    <mergeCell ref="O8:Q8"/>
    <mergeCell ref="U8:V8"/>
    <mergeCell ref="W8:X8"/>
    <mergeCell ref="Y8:Z8"/>
    <mergeCell ref="Y5:Z5"/>
    <mergeCell ref="B6:E6"/>
    <mergeCell ref="I6:K6"/>
    <mergeCell ref="U6:V6"/>
    <mergeCell ref="W6:X6"/>
    <mergeCell ref="Y6:Z6"/>
    <mergeCell ref="R4:T4"/>
    <mergeCell ref="U4:V4"/>
    <mergeCell ref="B5:E5"/>
    <mergeCell ref="F5:H5"/>
    <mergeCell ref="U5:V5"/>
    <mergeCell ref="W5:X5"/>
    <mergeCell ref="A1:R1"/>
    <mergeCell ref="S1:V1"/>
    <mergeCell ref="W4:X4"/>
    <mergeCell ref="Y4:Z4"/>
    <mergeCell ref="AB4:AD4"/>
    <mergeCell ref="A4:E4"/>
    <mergeCell ref="F4:H4"/>
    <mergeCell ref="I4:K4"/>
    <mergeCell ref="L4:N4"/>
    <mergeCell ref="O4:Q4"/>
  </mergeCells>
  <printOptions/>
  <pageMargins left="0.3937007874015748" right="0.1968503937007874" top="0.3937007874015748" bottom="0" header="0" footer="0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Windows User</cp:lastModifiedBy>
  <cp:lastPrinted>2021-09-28T08:33:36Z</cp:lastPrinted>
  <dcterms:created xsi:type="dcterms:W3CDTF">2008-12-26T18:10:36Z</dcterms:created>
  <dcterms:modified xsi:type="dcterms:W3CDTF">2021-09-28T12:50:03Z</dcterms:modified>
  <cp:category/>
  <cp:version/>
  <cp:contentType/>
  <cp:contentStatus/>
</cp:coreProperties>
</file>