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<sst xmlns="http://schemas.openxmlformats.org/spreadsheetml/2006/main" count="208" uniqueCount="150">
  <si>
    <t>Index</t>
  </si>
  <si>
    <t>1.kapitola</t>
  </si>
  <si>
    <t>Sazka</t>
  </si>
  <si>
    <t>čerp.1-12</t>
  </si>
  <si>
    <t>návrh</t>
  </si>
  <si>
    <t>1-12 čerp</t>
  </si>
  <si>
    <t>A. Příjmy</t>
  </si>
  <si>
    <t>dotace</t>
  </si>
  <si>
    <t xml:space="preserve"> </t>
  </si>
  <si>
    <t>MF 2009</t>
  </si>
  <si>
    <t>doplatek</t>
  </si>
  <si>
    <t>Sazka 2006</t>
  </si>
  <si>
    <t>Sazka 2007</t>
  </si>
  <si>
    <t>A.Příjmy celkem</t>
  </si>
  <si>
    <t>B. Výdaje</t>
  </si>
  <si>
    <t>ČAST</t>
  </si>
  <si>
    <t>sekretariát</t>
  </si>
  <si>
    <t>mzdy + zák. poj. + str. (Sekr)</t>
  </si>
  <si>
    <t>ostatní osobní N. -řízení ČÁST</t>
  </si>
  <si>
    <t>nájem</t>
  </si>
  <si>
    <t>elektřina, vodné</t>
  </si>
  <si>
    <t>rozmnožovna</t>
  </si>
  <si>
    <t>pošta,telefon,internet</t>
  </si>
  <si>
    <t>správa www stránek, pinec info</t>
  </si>
  <si>
    <t>kanc.potřeby+technika</t>
  </si>
  <si>
    <t>drobná režie</t>
  </si>
  <si>
    <t>celkem</t>
  </si>
  <si>
    <t>komise</t>
  </si>
  <si>
    <t>VV (schůze,cest.,….)</t>
  </si>
  <si>
    <t>ředitel soutěží</t>
  </si>
  <si>
    <t>konference</t>
  </si>
  <si>
    <t>Národní soutěže</t>
  </si>
  <si>
    <t>MCR</t>
  </si>
  <si>
    <t>dospělí</t>
  </si>
  <si>
    <t>dorost</t>
  </si>
  <si>
    <t>starší žactvo</t>
  </si>
  <si>
    <t>mladší žactvo</t>
  </si>
  <si>
    <t>družstva</t>
  </si>
  <si>
    <t>PON, TOP</t>
  </si>
  <si>
    <t>ŽT</t>
  </si>
  <si>
    <t>ČP, kval.liga, Extraliga</t>
  </si>
  <si>
    <t>nár.soutěže</t>
  </si>
  <si>
    <t>Propagace</t>
  </si>
  <si>
    <t>propagace (ST. TENIS, MEJ,..)</t>
  </si>
  <si>
    <t>Galavečer</t>
  </si>
  <si>
    <t>teletext</t>
  </si>
  <si>
    <t xml:space="preserve">Propagace </t>
  </si>
  <si>
    <t>Školení</t>
  </si>
  <si>
    <t>trenérů</t>
  </si>
  <si>
    <t>rozhodčích</t>
  </si>
  <si>
    <t>Rozhodčí</t>
  </si>
  <si>
    <t>zahraniční cestovné</t>
  </si>
  <si>
    <t>Nakupované služby</t>
  </si>
  <si>
    <t>účetnictví, ČSTV, materiál,různé</t>
  </si>
  <si>
    <t>Medaile, poháry, diplomy, atd.</t>
  </si>
  <si>
    <t xml:space="preserve">Opravy a údržba </t>
  </si>
  <si>
    <t>kanc.technika</t>
  </si>
  <si>
    <t>Autoprovoz</t>
  </si>
  <si>
    <t>dotace nejlepším oddílům s mládeží 2008</t>
  </si>
  <si>
    <t>Dotace</t>
  </si>
  <si>
    <t>KSST a kraj.střediska</t>
  </si>
  <si>
    <t>ČMKV, SW</t>
  </si>
  <si>
    <t>Celkem</t>
  </si>
  <si>
    <t>B.Výdaje celkem</t>
  </si>
  <si>
    <t>C. Rozdíl</t>
  </si>
  <si>
    <t>2.kapitola</t>
  </si>
  <si>
    <t>Reprezentace</t>
  </si>
  <si>
    <t>(dospělí i mládež)</t>
  </si>
  <si>
    <t>A.Příjmy</t>
  </si>
  <si>
    <t>MŠMT</t>
  </si>
  <si>
    <t>reprezentace</t>
  </si>
  <si>
    <t xml:space="preserve"> na MEJ</t>
  </si>
  <si>
    <t>Ostatní zdroje - MŠMT/dodatečná dotace</t>
  </si>
  <si>
    <t>ČOV - na tren.mládeže</t>
  </si>
  <si>
    <t>ČOV - na semináře trenérů</t>
  </si>
  <si>
    <t>B.Výdaje</t>
  </si>
  <si>
    <t>Zahraniční soutěže</t>
  </si>
  <si>
    <t>MS Japonsko</t>
  </si>
  <si>
    <t>ME Stuttgart</t>
  </si>
  <si>
    <t>PRO Tour Slovinsko</t>
  </si>
  <si>
    <t>EL žen, Srbsko</t>
  </si>
  <si>
    <t>EL mužů, Rumunsko</t>
  </si>
  <si>
    <t>VT před PT, Ostrava</t>
  </si>
  <si>
    <t>PRO Tour Brémy</t>
  </si>
  <si>
    <t>EL muži, Dánsko</t>
  </si>
  <si>
    <t>EL žen, Švédsko</t>
  </si>
  <si>
    <t>VT Linec</t>
  </si>
  <si>
    <t>VT Pol. a Rak., Ostrava</t>
  </si>
  <si>
    <t>VT žen, Havířov</t>
  </si>
  <si>
    <t>ITTF Španělsko</t>
  </si>
  <si>
    <t>VT Linec II</t>
  </si>
  <si>
    <t>PT Anglie</t>
  </si>
  <si>
    <t>PT Rusko</t>
  </si>
  <si>
    <t>PT Polsko</t>
  </si>
  <si>
    <t>VT mužů, Polsko</t>
  </si>
  <si>
    <t>mládež</t>
  </si>
  <si>
    <t>MS Kolumbie</t>
  </si>
  <si>
    <t>MEJ Praha</t>
  </si>
  <si>
    <t>náklady nad limit zak.21</t>
  </si>
  <si>
    <t>pojištění reprez.</t>
  </si>
  <si>
    <t>Doprava - mikrobus</t>
  </si>
  <si>
    <t>Materiální vybavení reprezentace - sklad</t>
  </si>
  <si>
    <t>Trenéři</t>
  </si>
  <si>
    <t>Odměny reprezentace,příspěvky na PT</t>
  </si>
  <si>
    <t>Odměny za umístění</t>
  </si>
  <si>
    <t>C.Rozdíl</t>
  </si>
  <si>
    <t>3.kapitola</t>
  </si>
  <si>
    <t>Talentovaná mládež</t>
  </si>
  <si>
    <t>Sportovní příprava talentované mládeže</t>
  </si>
  <si>
    <t>VT ETTU Paříž</t>
  </si>
  <si>
    <t>ITTF J Španělsko</t>
  </si>
  <si>
    <t>129.5</t>
  </si>
  <si>
    <t>VT kadetek, Dusseldorf</t>
  </si>
  <si>
    <t>WJC Bratislava</t>
  </si>
  <si>
    <t>ITTF Polsko</t>
  </si>
  <si>
    <t>VT Hodonín</t>
  </si>
  <si>
    <t>VT Hustopeče</t>
  </si>
  <si>
    <t>materiál MEJ</t>
  </si>
  <si>
    <t>reprezentace mládeže</t>
  </si>
  <si>
    <t>dotace třídám nad limit</t>
  </si>
  <si>
    <t>dotace na kraje a kraj.středisek tal.ml.</t>
  </si>
  <si>
    <t>dotace oddílům dle žebříčku 2009</t>
  </si>
  <si>
    <t>náklady nad limit zak.31-cest., PHM, mat.</t>
  </si>
  <si>
    <t>Ostatní výdaje reprezentace- materiál</t>
  </si>
  <si>
    <t>4.kapitola</t>
  </si>
  <si>
    <t>Sportovní třídy</t>
  </si>
  <si>
    <t xml:space="preserve">dotace třídám </t>
  </si>
  <si>
    <t>5.kapitola</t>
  </si>
  <si>
    <t>SCM</t>
  </si>
  <si>
    <t>6.kapitola</t>
  </si>
  <si>
    <t>Ostatní příjmy a výdaje</t>
  </si>
  <si>
    <t>Sponzoři a reklama</t>
  </si>
  <si>
    <t>Prodej sportovního zboží</t>
  </si>
  <si>
    <t>Prodej drobného materiálu</t>
  </si>
  <si>
    <t>Registrace</t>
  </si>
  <si>
    <t>náklady na registraci</t>
  </si>
  <si>
    <t>Vklady do soutěží</t>
  </si>
  <si>
    <t>Přestupy</t>
  </si>
  <si>
    <t xml:space="preserve">Ostatní příjmy </t>
  </si>
  <si>
    <t>Registrační poplatky</t>
  </si>
  <si>
    <t>Půjčka ČSTV</t>
  </si>
  <si>
    <t>Úroky</t>
  </si>
  <si>
    <t>ostatní půjčky</t>
  </si>
  <si>
    <t>Výnos z MEJ</t>
  </si>
  <si>
    <t>Vratka půjčky ČSTV</t>
  </si>
  <si>
    <t>Ostatní výdaje /ČOV,Špaček/</t>
  </si>
  <si>
    <t>Příprava MEJ 2009</t>
  </si>
  <si>
    <t>Výdaje 2007, hrazené 2008</t>
  </si>
  <si>
    <t>Rozpočet ČAST 2009</t>
  </si>
  <si>
    <t>Průběžná informace o plnění rozpočtu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</si>
</sst>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6" borderId="2" xfId="0" applyFill="1" applyBorder="1" applyAlignment="1">
      <alignment/>
    </xf>
    <xf numFmtId="0" fontId="2" fillId="6" borderId="2" xfId="0" applyFont="1" applyFill="1" applyBorder="1" applyAlignment="1">
      <alignment/>
    </xf>
    <xf numFmtId="0" fontId="2" fillId="6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3" borderId="0" xfId="0" applyFill="1" applyBorder="1" applyAlignment="1">
      <alignment/>
    </xf>
    <xf numFmtId="0" fontId="0" fillId="5" borderId="2" xfId="0" applyFill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6" borderId="5" xfId="0" applyFill="1" applyBorder="1" applyAlignment="1">
      <alignment/>
    </xf>
    <xf numFmtId="0" fontId="2" fillId="6" borderId="5" xfId="0" applyFont="1" applyFill="1" applyBorder="1" applyAlignment="1">
      <alignment/>
    </xf>
    <xf numFmtId="0" fontId="2" fillId="6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6" borderId="0" xfId="0" applyFont="1" applyFill="1" applyAlignment="1">
      <alignment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1" fillId="9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workbookViewId="0" topLeftCell="A1">
      <selection activeCell="O8" sqref="O8"/>
    </sheetView>
  </sheetViews>
  <sheetFormatPr defaultColWidth="9.140625" defaultRowHeight="12.75"/>
  <sheetData>
    <row r="1" spans="1:12" ht="12.75">
      <c r="A1" s="1" t="s">
        <v>148</v>
      </c>
      <c r="C1" t="s">
        <v>8</v>
      </c>
      <c r="D1" s="2">
        <v>40193</v>
      </c>
      <c r="E1" s="3"/>
      <c r="F1" s="4" t="s">
        <v>149</v>
      </c>
      <c r="H1" s="5"/>
      <c r="I1" s="5"/>
      <c r="J1" s="5"/>
      <c r="K1" s="6"/>
      <c r="L1" s="5"/>
    </row>
    <row r="2" spans="1:12" ht="12.75">
      <c r="A2" s="7"/>
      <c r="B2" s="7"/>
      <c r="C2" s="7"/>
      <c r="D2" s="7"/>
      <c r="E2" s="7"/>
      <c r="F2" s="7"/>
      <c r="G2" s="7"/>
      <c r="H2" s="8">
        <v>2008</v>
      </c>
      <c r="I2" s="8">
        <v>2008</v>
      </c>
      <c r="J2" s="8">
        <v>2009</v>
      </c>
      <c r="K2" s="9">
        <v>2009</v>
      </c>
      <c r="L2" s="8" t="s">
        <v>0</v>
      </c>
    </row>
    <row r="3" spans="1:12" ht="12.75">
      <c r="A3" s="10" t="s">
        <v>1</v>
      </c>
      <c r="B3" s="10"/>
      <c r="C3" s="10" t="s">
        <v>2</v>
      </c>
      <c r="D3" s="11"/>
      <c r="E3" s="11"/>
      <c r="F3" s="11"/>
      <c r="G3" s="11"/>
      <c r="H3" s="12"/>
      <c r="I3" s="12" t="s">
        <v>3</v>
      </c>
      <c r="J3" s="12" t="s">
        <v>4</v>
      </c>
      <c r="K3" s="13" t="s">
        <v>5</v>
      </c>
      <c r="L3" s="12"/>
    </row>
    <row r="4" spans="2:12" ht="12.75">
      <c r="B4" t="s">
        <v>6</v>
      </c>
      <c r="C4" t="s">
        <v>2</v>
      </c>
      <c r="D4" t="s">
        <v>7</v>
      </c>
      <c r="H4" s="14">
        <v>3808</v>
      </c>
      <c r="I4" s="14">
        <v>864.3</v>
      </c>
      <c r="J4" s="14" t="s">
        <v>8</v>
      </c>
      <c r="K4" s="15"/>
      <c r="L4" s="14" t="s">
        <v>8</v>
      </c>
    </row>
    <row r="5" spans="5:12" ht="12.75">
      <c r="E5" s="82"/>
      <c r="F5" s="82" t="s">
        <v>9</v>
      </c>
      <c r="H5" s="14">
        <v>1780</v>
      </c>
      <c r="I5" s="14">
        <v>1748.6</v>
      </c>
      <c r="J5" s="14">
        <v>1748.6</v>
      </c>
      <c r="K5" s="15">
        <v>1751.6</v>
      </c>
      <c r="L5" s="14">
        <f aca="true" t="shared" si="0" ref="L5:L21">ROUND(K5/J5*100,2)</f>
        <v>100.17</v>
      </c>
    </row>
    <row r="6" spans="5:12" ht="12.75">
      <c r="E6" s="82" t="s">
        <v>10</v>
      </c>
      <c r="F6" s="82" t="s">
        <v>11</v>
      </c>
      <c r="H6" s="14">
        <v>747</v>
      </c>
      <c r="I6" s="14"/>
      <c r="J6" s="14">
        <v>747</v>
      </c>
      <c r="K6" s="15">
        <v>666.7</v>
      </c>
      <c r="L6" s="14">
        <f t="shared" si="0"/>
        <v>89.25</v>
      </c>
    </row>
    <row r="7" spans="5:12" ht="12.75">
      <c r="E7" t="s">
        <v>10</v>
      </c>
      <c r="F7" t="s">
        <v>12</v>
      </c>
      <c r="H7" s="14">
        <v>254</v>
      </c>
      <c r="I7" s="14">
        <v>254</v>
      </c>
      <c r="J7" s="14">
        <v>154</v>
      </c>
      <c r="K7" s="15">
        <v>0</v>
      </c>
      <c r="L7" s="14">
        <f t="shared" si="0"/>
        <v>0</v>
      </c>
    </row>
    <row r="8" spans="2:12" ht="12.75">
      <c r="B8" s="16" t="s">
        <v>13</v>
      </c>
      <c r="C8" s="16"/>
      <c r="D8" s="16"/>
      <c r="E8" s="16"/>
      <c r="F8" s="16"/>
      <c r="G8" s="16"/>
      <c r="H8" s="17">
        <f>SUM(H4:H7)</f>
        <v>6589</v>
      </c>
      <c r="I8" s="17">
        <f>SUM(I4:I7)</f>
        <v>2866.8999999999996</v>
      </c>
      <c r="J8" s="17">
        <f>SUM(J4:J7)</f>
        <v>2649.6</v>
      </c>
      <c r="K8" s="18">
        <f>SUM(K4:K7)</f>
        <v>2418.3</v>
      </c>
      <c r="L8" s="17">
        <f t="shared" si="0"/>
        <v>91.27</v>
      </c>
    </row>
    <row r="9" spans="2:12" ht="12.75">
      <c r="B9" t="s">
        <v>14</v>
      </c>
      <c r="C9" t="s">
        <v>15</v>
      </c>
      <c r="D9" s="19" t="s">
        <v>16</v>
      </c>
      <c r="E9" t="s">
        <v>17</v>
      </c>
      <c r="H9" s="14">
        <v>1350</v>
      </c>
      <c r="I9" s="14">
        <v>1620</v>
      </c>
      <c r="J9" s="14">
        <v>1000</v>
      </c>
      <c r="K9" s="15">
        <v>828</v>
      </c>
      <c r="L9" s="14">
        <f t="shared" si="0"/>
        <v>82.8</v>
      </c>
    </row>
    <row r="10" spans="5:12" ht="12.75">
      <c r="E10" t="s">
        <v>18</v>
      </c>
      <c r="H10" s="14">
        <v>90</v>
      </c>
      <c r="I10" s="14">
        <v>179</v>
      </c>
      <c r="J10" s="14">
        <v>500</v>
      </c>
      <c r="K10" s="20">
        <v>330</v>
      </c>
      <c r="L10" s="14">
        <f t="shared" si="0"/>
        <v>66</v>
      </c>
    </row>
    <row r="11" spans="5:12" ht="12.75">
      <c r="E11" t="s">
        <v>19</v>
      </c>
      <c r="H11" s="14">
        <v>233</v>
      </c>
      <c r="I11" s="14">
        <v>206</v>
      </c>
      <c r="J11" s="14">
        <v>210</v>
      </c>
      <c r="K11" s="15">
        <v>141</v>
      </c>
      <c r="L11" s="14">
        <f t="shared" si="0"/>
        <v>67.14</v>
      </c>
    </row>
    <row r="12" spans="5:12" ht="12.75">
      <c r="E12" t="s">
        <v>20</v>
      </c>
      <c r="F12" s="1"/>
      <c r="G12" s="1"/>
      <c r="H12" s="21">
        <v>71</v>
      </c>
      <c r="I12" s="21">
        <v>65</v>
      </c>
      <c r="J12" s="21">
        <v>70</v>
      </c>
      <c r="K12" s="22">
        <v>31.9</v>
      </c>
      <c r="L12" s="14">
        <f t="shared" si="0"/>
        <v>45.57</v>
      </c>
    </row>
    <row r="13" spans="5:12" ht="12.75">
      <c r="E13" t="s">
        <v>21</v>
      </c>
      <c r="H13" s="14">
        <v>10</v>
      </c>
      <c r="I13" s="14">
        <v>6</v>
      </c>
      <c r="J13" s="14">
        <v>6</v>
      </c>
      <c r="K13" s="15">
        <v>5.2</v>
      </c>
      <c r="L13" s="14">
        <f t="shared" si="0"/>
        <v>86.67</v>
      </c>
    </row>
    <row r="14" spans="5:12" ht="12.75">
      <c r="E14" t="s">
        <v>22</v>
      </c>
      <c r="H14" s="14">
        <v>150</v>
      </c>
      <c r="I14" s="14">
        <v>169</v>
      </c>
      <c r="J14" s="14">
        <v>150</v>
      </c>
      <c r="K14" s="15">
        <v>116</v>
      </c>
      <c r="L14" s="14">
        <f t="shared" si="0"/>
        <v>77.33</v>
      </c>
    </row>
    <row r="15" spans="5:12" ht="12.75">
      <c r="E15" t="s">
        <v>23</v>
      </c>
      <c r="H15" s="14">
        <v>150</v>
      </c>
      <c r="I15" s="14">
        <v>60</v>
      </c>
      <c r="J15" s="14">
        <v>60</v>
      </c>
      <c r="K15" s="15">
        <v>114</v>
      </c>
      <c r="L15" s="14">
        <f t="shared" si="0"/>
        <v>190</v>
      </c>
    </row>
    <row r="16" spans="5:12" ht="12.75">
      <c r="E16" t="s">
        <v>24</v>
      </c>
      <c r="H16" s="14">
        <v>70</v>
      </c>
      <c r="I16" s="14">
        <v>28</v>
      </c>
      <c r="J16" s="14">
        <v>50</v>
      </c>
      <c r="K16" s="15">
        <v>74.5</v>
      </c>
      <c r="L16" s="14">
        <f t="shared" si="0"/>
        <v>149</v>
      </c>
    </row>
    <row r="17" spans="5:12" ht="12.75">
      <c r="E17" t="s">
        <v>25</v>
      </c>
      <c r="H17" s="14">
        <v>70</v>
      </c>
      <c r="I17" s="14">
        <v>48</v>
      </c>
      <c r="J17" s="14">
        <v>50</v>
      </c>
      <c r="K17" s="15">
        <v>45</v>
      </c>
      <c r="L17" s="14">
        <f t="shared" si="0"/>
        <v>90</v>
      </c>
    </row>
    <row r="18" spans="4:12" ht="12.75">
      <c r="D18" s="23" t="s">
        <v>16</v>
      </c>
      <c r="E18" s="23" t="s">
        <v>26</v>
      </c>
      <c r="F18" s="16"/>
      <c r="G18" s="16"/>
      <c r="H18" s="17">
        <f>SUM(H9:H17)</f>
        <v>2194</v>
      </c>
      <c r="I18" s="17">
        <f>SUM(I9:I17)</f>
        <v>2381</v>
      </c>
      <c r="J18" s="17">
        <f>SUM(J9:J17)</f>
        <v>2096</v>
      </c>
      <c r="K18" s="18">
        <f>SUM(K9:K17)</f>
        <v>1685.6000000000001</v>
      </c>
      <c r="L18" s="17">
        <f t="shared" si="0"/>
        <v>80.42</v>
      </c>
    </row>
    <row r="19" spans="4:12" ht="12.75">
      <c r="D19" s="19" t="s">
        <v>27</v>
      </c>
      <c r="E19" t="s">
        <v>28</v>
      </c>
      <c r="H19" s="14">
        <v>450</v>
      </c>
      <c r="I19" s="14">
        <v>292</v>
      </c>
      <c r="J19" s="14">
        <v>350</v>
      </c>
      <c r="K19" s="15">
        <v>98</v>
      </c>
      <c r="L19" s="14">
        <f t="shared" si="0"/>
        <v>28</v>
      </c>
    </row>
    <row r="20" spans="5:12" ht="12.75">
      <c r="E20" t="s">
        <v>29</v>
      </c>
      <c r="H20" s="14">
        <v>276</v>
      </c>
      <c r="I20" s="14">
        <v>230</v>
      </c>
      <c r="J20" s="14">
        <v>322</v>
      </c>
      <c r="K20" s="15">
        <v>288</v>
      </c>
      <c r="L20" s="14">
        <f t="shared" si="0"/>
        <v>89.44</v>
      </c>
    </row>
    <row r="21" spans="5:12" ht="12.75">
      <c r="E21" t="s">
        <v>27</v>
      </c>
      <c r="H21" s="14">
        <v>250</v>
      </c>
      <c r="I21" s="14">
        <v>198</v>
      </c>
      <c r="J21" s="14">
        <v>240</v>
      </c>
      <c r="K21" s="15">
        <v>192.7</v>
      </c>
      <c r="L21" s="14">
        <f t="shared" si="0"/>
        <v>80.29</v>
      </c>
    </row>
    <row r="22" spans="5:12" ht="12.75">
      <c r="E22" t="s">
        <v>30</v>
      </c>
      <c r="H22" s="14">
        <v>50</v>
      </c>
      <c r="I22" s="14">
        <v>76</v>
      </c>
      <c r="J22" s="14">
        <v>60</v>
      </c>
      <c r="K22" s="15">
        <v>49</v>
      </c>
      <c r="L22" s="14">
        <f>ROUND(K22/J22*100,2)</f>
        <v>81.67</v>
      </c>
    </row>
    <row r="23" spans="4:12" ht="12.75">
      <c r="D23" s="23" t="s">
        <v>27</v>
      </c>
      <c r="E23" s="23" t="s">
        <v>26</v>
      </c>
      <c r="F23" s="23"/>
      <c r="G23" s="23"/>
      <c r="H23" s="17">
        <f>SUM(H19:H22)</f>
        <v>1026</v>
      </c>
      <c r="I23" s="17">
        <f>SUM(I19:I22)</f>
        <v>796</v>
      </c>
      <c r="J23" s="17">
        <f>SUM(J19:J22)</f>
        <v>972</v>
      </c>
      <c r="K23" s="18">
        <f>SUM(K19:K22)</f>
        <v>627.7</v>
      </c>
      <c r="L23" s="17">
        <f>ROUND(K23/J23*100,2)</f>
        <v>64.58</v>
      </c>
    </row>
    <row r="24" spans="3:12" ht="12.75">
      <c r="C24" t="s">
        <v>31</v>
      </c>
      <c r="E24" t="s">
        <v>32</v>
      </c>
      <c r="F24" t="s">
        <v>33</v>
      </c>
      <c r="H24" s="14">
        <v>200</v>
      </c>
      <c r="I24" s="14">
        <v>257</v>
      </c>
      <c r="J24" s="14"/>
      <c r="K24" s="15">
        <v>160</v>
      </c>
      <c r="L24" s="14" t="s">
        <v>8</v>
      </c>
    </row>
    <row r="25" spans="6:12" ht="12.75">
      <c r="F25" t="s">
        <v>34</v>
      </c>
      <c r="H25" s="14">
        <v>115</v>
      </c>
      <c r="I25" s="14">
        <v>104</v>
      </c>
      <c r="J25" s="14"/>
      <c r="K25" s="15">
        <v>40.1</v>
      </c>
      <c r="L25" s="14" t="s">
        <v>8</v>
      </c>
    </row>
    <row r="26" spans="6:12" ht="12.75">
      <c r="F26" t="s">
        <v>35</v>
      </c>
      <c r="H26" s="14">
        <v>100</v>
      </c>
      <c r="I26" s="14">
        <v>108</v>
      </c>
      <c r="J26" s="14"/>
      <c r="K26" s="15">
        <v>42.6</v>
      </c>
      <c r="L26" s="14" t="s">
        <v>8</v>
      </c>
    </row>
    <row r="27" spans="6:12" ht="12.75">
      <c r="F27" t="s">
        <v>36</v>
      </c>
      <c r="H27" s="14">
        <v>100</v>
      </c>
      <c r="I27" s="14">
        <v>116</v>
      </c>
      <c r="J27" s="14"/>
      <c r="K27" s="15">
        <v>35.6</v>
      </c>
      <c r="L27" s="14" t="s">
        <v>8</v>
      </c>
    </row>
    <row r="28" spans="6:12" ht="12.75">
      <c r="F28" t="s">
        <v>37</v>
      </c>
      <c r="H28" s="14">
        <v>100</v>
      </c>
      <c r="I28" s="14">
        <v>95</v>
      </c>
      <c r="J28" s="14"/>
      <c r="K28" s="15">
        <v>60.4</v>
      </c>
      <c r="L28" s="14" t="s">
        <v>8</v>
      </c>
    </row>
    <row r="29" spans="5:12" ht="12.75">
      <c r="E29" t="s">
        <v>38</v>
      </c>
      <c r="H29" s="14">
        <v>40</v>
      </c>
      <c r="I29" s="14">
        <v>40</v>
      </c>
      <c r="J29" s="14"/>
      <c r="K29" s="15">
        <v>28</v>
      </c>
      <c r="L29" s="14" t="s">
        <v>8</v>
      </c>
    </row>
    <row r="30" spans="5:12" ht="12.75">
      <c r="E30" t="s">
        <v>39</v>
      </c>
      <c r="H30" s="14">
        <v>30</v>
      </c>
      <c r="I30" s="14">
        <v>36</v>
      </c>
      <c r="J30" s="14"/>
      <c r="K30" s="15"/>
      <c r="L30" s="14" t="s">
        <v>8</v>
      </c>
    </row>
    <row r="31" spans="5:12" ht="12.75">
      <c r="E31" s="24" t="s">
        <v>40</v>
      </c>
      <c r="H31" s="14">
        <v>60</v>
      </c>
      <c r="I31" s="14">
        <v>66</v>
      </c>
      <c r="J31" s="14"/>
      <c r="K31" s="15">
        <v>50</v>
      </c>
      <c r="L31" s="14" t="s">
        <v>8</v>
      </c>
    </row>
    <row r="32" spans="4:12" ht="12.75">
      <c r="D32" s="23" t="s">
        <v>41</v>
      </c>
      <c r="E32" s="23" t="s">
        <v>26</v>
      </c>
      <c r="F32" s="23"/>
      <c r="G32" s="23"/>
      <c r="H32" s="17">
        <f>SUM(H24:H31)</f>
        <v>745</v>
      </c>
      <c r="I32" s="17">
        <f>SUM(I24:I31)</f>
        <v>822</v>
      </c>
      <c r="J32" s="17">
        <v>500</v>
      </c>
      <c r="K32" s="18">
        <f>SUM(K24:K31)</f>
        <v>416.7</v>
      </c>
      <c r="L32" s="17">
        <f>ROUND(K32/J32*100,2)</f>
        <v>83.34</v>
      </c>
    </row>
    <row r="33" spans="3:12" ht="12.75">
      <c r="C33" t="s">
        <v>42</v>
      </c>
      <c r="E33" t="s">
        <v>43</v>
      </c>
      <c r="H33" s="14">
        <v>300</v>
      </c>
      <c r="I33" s="14">
        <v>293</v>
      </c>
      <c r="J33" s="14">
        <v>400</v>
      </c>
      <c r="K33" s="15">
        <v>326.4</v>
      </c>
      <c r="L33" s="14">
        <f>ROUND(K33/J33*100,2)</f>
        <v>81.6</v>
      </c>
    </row>
    <row r="34" spans="5:12" ht="12.75">
      <c r="E34" t="s">
        <v>44</v>
      </c>
      <c r="H34" s="14">
        <v>50</v>
      </c>
      <c r="I34" s="14">
        <v>0</v>
      </c>
      <c r="J34" s="14">
        <v>0</v>
      </c>
      <c r="K34" s="15"/>
      <c r="L34" s="14">
        <v>0</v>
      </c>
    </row>
    <row r="35" spans="5:12" ht="12.75">
      <c r="E35" t="s">
        <v>45</v>
      </c>
      <c r="H35" s="14">
        <v>50</v>
      </c>
      <c r="I35" s="14">
        <v>48</v>
      </c>
      <c r="J35" s="14">
        <v>48</v>
      </c>
      <c r="K35" s="15">
        <v>38</v>
      </c>
      <c r="L35" s="14">
        <f>ROUND(K35/J35*100,2)</f>
        <v>79.17</v>
      </c>
    </row>
    <row r="36" spans="4:12" ht="12.75">
      <c r="D36" s="23" t="s">
        <v>46</v>
      </c>
      <c r="E36" s="23" t="s">
        <v>26</v>
      </c>
      <c r="F36" s="23"/>
      <c r="G36" s="23"/>
      <c r="H36" s="25">
        <f>SUM(H33:H35)</f>
        <v>400</v>
      </c>
      <c r="I36" s="25">
        <f>SUM(I33:I35)</f>
        <v>341</v>
      </c>
      <c r="J36" s="25">
        <f>SUM(J33:J35)</f>
        <v>448</v>
      </c>
      <c r="K36" s="26">
        <f>SUM(K33:K35)</f>
        <v>364.4</v>
      </c>
      <c r="L36" s="17">
        <f>ROUND(K36/J36*100,2)</f>
        <v>81.34</v>
      </c>
    </row>
    <row r="37" spans="4:12" ht="12.75">
      <c r="D37" s="27"/>
      <c r="E37" s="27"/>
      <c r="F37" s="27"/>
      <c r="G37" s="27"/>
      <c r="H37" s="28"/>
      <c r="I37" s="28"/>
      <c r="J37" s="28"/>
      <c r="K37" s="29"/>
      <c r="L37" s="28"/>
    </row>
    <row r="38" spans="4:12" ht="12.75">
      <c r="D38" s="27"/>
      <c r="E38" s="27"/>
      <c r="F38" s="27"/>
      <c r="G38" s="27"/>
      <c r="H38" s="28"/>
      <c r="I38" s="28"/>
      <c r="J38" s="28"/>
      <c r="K38" s="29"/>
      <c r="L38" s="28"/>
    </row>
    <row r="39" spans="4:12" ht="12.75">
      <c r="D39" s="27"/>
      <c r="E39" s="27"/>
      <c r="F39" s="27"/>
      <c r="G39" s="27"/>
      <c r="H39" s="28"/>
      <c r="I39" s="28"/>
      <c r="J39" s="28"/>
      <c r="K39" s="29"/>
      <c r="L39" s="28"/>
    </row>
    <row r="40" spans="4:12" ht="12.75">
      <c r="D40" s="27"/>
      <c r="E40" s="27"/>
      <c r="F40" s="27"/>
      <c r="G40" s="27"/>
      <c r="H40" s="28"/>
      <c r="I40" s="28"/>
      <c r="J40" s="28"/>
      <c r="K40" s="29"/>
      <c r="L40" s="28"/>
    </row>
    <row r="41" spans="4:12" ht="12.75">
      <c r="D41" s="27"/>
      <c r="E41" s="27"/>
      <c r="F41" s="27"/>
      <c r="G41" s="27"/>
      <c r="H41" s="28"/>
      <c r="I41" s="28"/>
      <c r="J41" s="28"/>
      <c r="K41" s="29"/>
      <c r="L41" s="28"/>
    </row>
    <row r="42" spans="1:12" ht="12.75">
      <c r="A42" s="7"/>
      <c r="B42" s="7"/>
      <c r="C42" s="7"/>
      <c r="D42" s="30"/>
      <c r="E42" s="30"/>
      <c r="F42" s="30"/>
      <c r="G42" s="30"/>
      <c r="H42" s="8">
        <f aca="true" t="shared" si="1" ref="H42:K43">H2</f>
        <v>2008</v>
      </c>
      <c r="I42" s="8">
        <f t="shared" si="1"/>
        <v>2008</v>
      </c>
      <c r="J42" s="8">
        <f t="shared" si="1"/>
        <v>2009</v>
      </c>
      <c r="K42" s="9">
        <f t="shared" si="1"/>
        <v>2009</v>
      </c>
      <c r="L42" s="8" t="s">
        <v>0</v>
      </c>
    </row>
    <row r="43" spans="1:12" ht="12.75">
      <c r="A43" s="11"/>
      <c r="B43" s="31" t="s">
        <v>2</v>
      </c>
      <c r="C43" s="11"/>
      <c r="D43" s="32"/>
      <c r="E43" s="32"/>
      <c r="F43" s="32"/>
      <c r="G43" s="32"/>
      <c r="H43" s="12">
        <f t="shared" si="1"/>
        <v>0</v>
      </c>
      <c r="I43" s="12" t="str">
        <f t="shared" si="1"/>
        <v>čerp.1-12</v>
      </c>
      <c r="J43" s="12" t="str">
        <f t="shared" si="1"/>
        <v>návrh</v>
      </c>
      <c r="K43" s="13" t="str">
        <f t="shared" si="1"/>
        <v>1-12 čerp</v>
      </c>
      <c r="L43" s="12"/>
    </row>
    <row r="44" spans="3:12" ht="12.75">
      <c r="C44" t="s">
        <v>47</v>
      </c>
      <c r="E44" t="s">
        <v>48</v>
      </c>
      <c r="H44" s="14">
        <v>60</v>
      </c>
      <c r="I44" s="14">
        <v>25</v>
      </c>
      <c r="J44" s="14">
        <v>60</v>
      </c>
      <c r="K44" s="15">
        <v>96</v>
      </c>
      <c r="L44" s="14">
        <f aca="true" t="shared" si="2" ref="L44:L56">ROUND(K44/J44*100,2)</f>
        <v>160</v>
      </c>
    </row>
    <row r="45" spans="5:12" ht="12.75">
      <c r="E45" s="1" t="s">
        <v>49</v>
      </c>
      <c r="H45" s="14">
        <v>25</v>
      </c>
      <c r="I45" s="14">
        <v>18</v>
      </c>
      <c r="J45" s="14">
        <v>25</v>
      </c>
      <c r="K45" s="15">
        <v>6.5</v>
      </c>
      <c r="L45" s="14">
        <f t="shared" si="2"/>
        <v>26</v>
      </c>
    </row>
    <row r="46" spans="3:12" ht="12.75">
      <c r="C46" t="s">
        <v>50</v>
      </c>
      <c r="E46" s="1" t="s">
        <v>51</v>
      </c>
      <c r="H46" s="14">
        <v>65</v>
      </c>
      <c r="I46" s="14">
        <v>38</v>
      </c>
      <c r="J46" s="14">
        <v>50</v>
      </c>
      <c r="K46" s="15">
        <v>10</v>
      </c>
      <c r="L46" s="14">
        <f t="shared" si="2"/>
        <v>20</v>
      </c>
    </row>
    <row r="47" spans="3:12" ht="12.75">
      <c r="C47" t="s">
        <v>52</v>
      </c>
      <c r="E47" s="33" t="s">
        <v>53</v>
      </c>
      <c r="H47" s="14">
        <v>400</v>
      </c>
      <c r="I47" s="14">
        <v>391</v>
      </c>
      <c r="J47" s="14">
        <v>150</v>
      </c>
      <c r="K47" s="15">
        <v>162.3</v>
      </c>
      <c r="L47" s="14">
        <f t="shared" si="2"/>
        <v>108.2</v>
      </c>
    </row>
    <row r="48" spans="3:12" ht="12.75">
      <c r="C48" t="s">
        <v>54</v>
      </c>
      <c r="E48" s="33"/>
      <c r="H48" s="14">
        <v>30</v>
      </c>
      <c r="I48" s="14">
        <v>48</v>
      </c>
      <c r="J48" s="14">
        <v>20</v>
      </c>
      <c r="K48" s="15">
        <v>5</v>
      </c>
      <c r="L48" s="14">
        <f t="shared" si="2"/>
        <v>25</v>
      </c>
    </row>
    <row r="49" spans="3:12" ht="12.75">
      <c r="C49" t="s">
        <v>55</v>
      </c>
      <c r="E49" s="33" t="s">
        <v>56</v>
      </c>
      <c r="H49" s="14">
        <v>30</v>
      </c>
      <c r="I49" s="14">
        <v>20</v>
      </c>
      <c r="J49" s="14">
        <v>20</v>
      </c>
      <c r="K49" s="34">
        <v>5.2</v>
      </c>
      <c r="L49" s="14">
        <f t="shared" si="2"/>
        <v>26</v>
      </c>
    </row>
    <row r="50" spans="3:12" ht="12.75">
      <c r="C50" t="s">
        <v>57</v>
      </c>
      <c r="E50" s="33"/>
      <c r="H50" s="14">
        <v>0</v>
      </c>
      <c r="I50" s="14">
        <v>0</v>
      </c>
      <c r="J50" s="14">
        <v>70</v>
      </c>
      <c r="K50" s="15">
        <v>27.5</v>
      </c>
      <c r="L50" s="14">
        <f t="shared" si="2"/>
        <v>39.29</v>
      </c>
    </row>
    <row r="51" spans="3:12" ht="12.75">
      <c r="C51" t="s">
        <v>58</v>
      </c>
      <c r="E51" s="33"/>
      <c r="H51" s="14">
        <v>0</v>
      </c>
      <c r="I51" s="14"/>
      <c r="J51" s="14">
        <v>350</v>
      </c>
      <c r="K51" s="15">
        <v>173</v>
      </c>
      <c r="L51" s="14">
        <f t="shared" si="2"/>
        <v>49.43</v>
      </c>
    </row>
    <row r="52" spans="3:12" ht="12.75">
      <c r="C52" t="s">
        <v>59</v>
      </c>
      <c r="E52" t="s">
        <v>60</v>
      </c>
      <c r="H52" s="14">
        <v>420</v>
      </c>
      <c r="I52" s="14">
        <v>190</v>
      </c>
      <c r="J52" s="14">
        <v>520</v>
      </c>
      <c r="K52" s="35">
        <v>0</v>
      </c>
      <c r="L52" s="14">
        <f t="shared" si="2"/>
        <v>0</v>
      </c>
    </row>
    <row r="53" spans="1:12" ht="12.75">
      <c r="A53" s="16"/>
      <c r="B53" s="16"/>
      <c r="C53" s="16"/>
      <c r="D53" s="16"/>
      <c r="E53" s="16" t="s">
        <v>61</v>
      </c>
      <c r="F53" s="16"/>
      <c r="G53" s="16"/>
      <c r="H53" s="36">
        <v>40</v>
      </c>
      <c r="I53" s="36">
        <v>28</v>
      </c>
      <c r="J53" s="36">
        <v>28</v>
      </c>
      <c r="K53" s="37">
        <v>25.3</v>
      </c>
      <c r="L53" s="36">
        <f t="shared" si="2"/>
        <v>90.36</v>
      </c>
    </row>
    <row r="54" spans="1:12" ht="12.75">
      <c r="A54" s="38"/>
      <c r="B54" s="38"/>
      <c r="C54" s="38"/>
      <c r="D54" s="38"/>
      <c r="E54" s="38"/>
      <c r="F54" s="38"/>
      <c r="G54" s="38" t="s">
        <v>62</v>
      </c>
      <c r="H54" s="14">
        <f>SUM(H44:H53)</f>
        <v>1070</v>
      </c>
      <c r="I54" s="14">
        <f>SUM(I44:I53)</f>
        <v>758</v>
      </c>
      <c r="J54" s="14">
        <f>SUM(J44:J53)</f>
        <v>1293</v>
      </c>
      <c r="K54" s="15">
        <f>SUM(K44:K53)</f>
        <v>510.8</v>
      </c>
      <c r="L54" s="36">
        <f t="shared" si="2"/>
        <v>39.51</v>
      </c>
    </row>
    <row r="55" spans="2:12" ht="12.75">
      <c r="B55" t="s">
        <v>63</v>
      </c>
      <c r="H55" s="39">
        <f>H18+H23+H32+H36+H44+H45+H46+H47+H48+H49+H52+H53</f>
        <v>5435</v>
      </c>
      <c r="I55" s="39">
        <f>I18+I23+I32+I36+I44+I45+I46+I47+I48+I49+I52+I53</f>
        <v>5098</v>
      </c>
      <c r="J55" s="39">
        <f>J18+J23+J32+J36+J44+J45+J46+J47+J48+J49+J52+J53</f>
        <v>4889</v>
      </c>
      <c r="K55" s="40">
        <f>K18+K23+K32+K36+K44+K45+K46+K47+K48+K49+K52+K53</f>
        <v>3404.7000000000003</v>
      </c>
      <c r="L55" s="41">
        <f t="shared" si="2"/>
        <v>69.64</v>
      </c>
    </row>
    <row r="56" spans="1:12" ht="12.75">
      <c r="A56" s="42"/>
      <c r="B56" s="43" t="s">
        <v>64</v>
      </c>
      <c r="C56" s="42"/>
      <c r="D56" s="42"/>
      <c r="E56" s="42"/>
      <c r="F56" s="42"/>
      <c r="G56" s="42"/>
      <c r="H56" s="44">
        <f>H8-H55</f>
        <v>1154</v>
      </c>
      <c r="I56" s="44">
        <f>I8-I55</f>
        <v>-2231.1000000000004</v>
      </c>
      <c r="J56" s="44">
        <f>J8-J55</f>
        <v>-2239.4</v>
      </c>
      <c r="K56" s="45">
        <f>K8-K55</f>
        <v>-986.4000000000001</v>
      </c>
      <c r="L56" s="46">
        <f t="shared" si="2"/>
        <v>44.05</v>
      </c>
    </row>
    <row r="57" spans="1:12" ht="12.75">
      <c r="A57" s="47"/>
      <c r="B57" s="48"/>
      <c r="C57" s="47"/>
      <c r="D57" s="47"/>
      <c r="E57" s="47"/>
      <c r="F57" s="47"/>
      <c r="G57" s="47"/>
      <c r="H57" s="49"/>
      <c r="I57" s="49"/>
      <c r="J57" s="49"/>
      <c r="K57" s="49"/>
      <c r="L57" s="29"/>
    </row>
    <row r="58" spans="1:12" ht="12.75">
      <c r="A58" s="47"/>
      <c r="B58" s="48"/>
      <c r="C58" s="47"/>
      <c r="D58" s="47"/>
      <c r="E58" s="47"/>
      <c r="F58" s="47"/>
      <c r="G58" s="47"/>
      <c r="H58" s="49"/>
      <c r="I58" s="49"/>
      <c r="J58" s="49"/>
      <c r="K58" s="49"/>
      <c r="L58" s="29"/>
    </row>
    <row r="59" spans="1:12" ht="12.75">
      <c r="A59" s="47"/>
      <c r="B59" s="48"/>
      <c r="C59" s="47"/>
      <c r="D59" s="47"/>
      <c r="E59" s="47"/>
      <c r="F59" s="47"/>
      <c r="G59" s="47"/>
      <c r="H59" s="49"/>
      <c r="I59" s="49"/>
      <c r="J59" s="49"/>
      <c r="K59" s="49"/>
      <c r="L59" s="29"/>
    </row>
    <row r="60" spans="1:12" ht="12.75">
      <c r="A60" s="50"/>
      <c r="B60" s="3"/>
      <c r="C60" s="50"/>
      <c r="D60" s="50"/>
      <c r="E60" s="50"/>
      <c r="F60" s="50"/>
      <c r="G60" s="50"/>
      <c r="H60" s="51"/>
      <c r="I60" s="51"/>
      <c r="J60" s="51"/>
      <c r="K60" s="6"/>
      <c r="L60" s="51"/>
    </row>
    <row r="61" spans="1:12" ht="12.75">
      <c r="A61" s="7"/>
      <c r="B61" s="7"/>
      <c r="C61" s="7"/>
      <c r="D61" s="7"/>
      <c r="E61" s="52"/>
      <c r="F61" s="7"/>
      <c r="G61" s="7"/>
      <c r="H61" s="8">
        <f aca="true" t="shared" si="3" ref="H61:K62">H2</f>
        <v>2008</v>
      </c>
      <c r="I61" s="8">
        <f t="shared" si="3"/>
        <v>2008</v>
      </c>
      <c r="J61" s="8">
        <f t="shared" si="3"/>
        <v>2009</v>
      </c>
      <c r="K61" s="9">
        <f t="shared" si="3"/>
        <v>2009</v>
      </c>
      <c r="L61" s="8" t="s">
        <v>0</v>
      </c>
    </row>
    <row r="62" spans="1:12" ht="12.75">
      <c r="A62" s="10" t="s">
        <v>65</v>
      </c>
      <c r="B62" s="11"/>
      <c r="C62" s="31" t="s">
        <v>66</v>
      </c>
      <c r="D62" s="53"/>
      <c r="E62" s="11" t="s">
        <v>67</v>
      </c>
      <c r="F62" s="11"/>
      <c r="G62" s="11"/>
      <c r="H62" s="12">
        <f t="shared" si="3"/>
        <v>0</v>
      </c>
      <c r="I62" s="12" t="str">
        <f t="shared" si="3"/>
        <v>čerp.1-12</v>
      </c>
      <c r="J62" s="12" t="str">
        <f t="shared" si="3"/>
        <v>návrh</v>
      </c>
      <c r="K62" s="13" t="str">
        <f t="shared" si="3"/>
        <v>1-12 čerp</v>
      </c>
      <c r="L62" s="12"/>
    </row>
    <row r="63" spans="8:12" ht="12.75">
      <c r="H63" s="14"/>
      <c r="I63" s="14"/>
      <c r="J63" s="14"/>
      <c r="K63" s="15"/>
      <c r="L63" s="14"/>
    </row>
    <row r="64" spans="2:12" ht="12.75">
      <c r="B64" t="s">
        <v>68</v>
      </c>
      <c r="D64" t="s">
        <v>69</v>
      </c>
      <c r="E64" t="s">
        <v>70</v>
      </c>
      <c r="H64" s="14">
        <v>3332</v>
      </c>
      <c r="I64" s="14">
        <v>3425</v>
      </c>
      <c r="J64" s="54">
        <v>3257</v>
      </c>
      <c r="K64" s="55">
        <v>3257</v>
      </c>
      <c r="L64" s="14">
        <f>ROUND(K64/J64*100,2)</f>
        <v>100</v>
      </c>
    </row>
    <row r="65" spans="4:12" ht="12.75">
      <c r="D65" t="s">
        <v>69</v>
      </c>
      <c r="E65" t="s">
        <v>71</v>
      </c>
      <c r="H65" s="14"/>
      <c r="I65" s="14"/>
      <c r="J65" s="54">
        <v>0</v>
      </c>
      <c r="K65" s="55">
        <v>300</v>
      </c>
      <c r="L65" s="14"/>
    </row>
    <row r="66" spans="4:12" ht="12.75">
      <c r="D66" t="s">
        <v>72</v>
      </c>
      <c r="H66" s="14">
        <v>10</v>
      </c>
      <c r="I66" s="14">
        <v>0</v>
      </c>
      <c r="J66" s="14">
        <v>0</v>
      </c>
      <c r="K66" s="15">
        <v>200</v>
      </c>
      <c r="L66" s="14"/>
    </row>
    <row r="67" spans="4:12" ht="12.75">
      <c r="D67" t="s">
        <v>73</v>
      </c>
      <c r="H67" s="14">
        <v>50</v>
      </c>
      <c r="I67" s="14">
        <v>102</v>
      </c>
      <c r="J67" s="14">
        <v>0</v>
      </c>
      <c r="K67" s="15">
        <v>200</v>
      </c>
      <c r="L67" s="14"/>
    </row>
    <row r="68" spans="4:12" ht="12.75">
      <c r="D68" t="s">
        <v>74</v>
      </c>
      <c r="H68" s="14"/>
      <c r="I68" s="14"/>
      <c r="J68" s="14">
        <v>0</v>
      </c>
      <c r="K68" s="15">
        <v>100</v>
      </c>
      <c r="L68" s="14"/>
    </row>
    <row r="69" spans="2:12" ht="12.75">
      <c r="B69" s="16" t="s">
        <v>13</v>
      </c>
      <c r="C69" s="16"/>
      <c r="D69" s="16"/>
      <c r="E69" s="16"/>
      <c r="F69" s="16"/>
      <c r="G69" s="16"/>
      <c r="H69" s="25">
        <f>SUM(H64:H67)</f>
        <v>3392</v>
      </c>
      <c r="I69" s="25">
        <f>SUM(I64:I67)</f>
        <v>3527</v>
      </c>
      <c r="J69" s="25">
        <f>SUM(J64:J67)</f>
        <v>3257</v>
      </c>
      <c r="K69" s="56">
        <f>SUM(K64:K68)</f>
        <v>4057</v>
      </c>
      <c r="L69" s="17">
        <f>ROUND(K69/J69*100,2)</f>
        <v>124.56</v>
      </c>
    </row>
    <row r="70" spans="2:12" ht="12.75">
      <c r="B70" t="s">
        <v>75</v>
      </c>
      <c r="H70" s="14">
        <v>5000</v>
      </c>
      <c r="I70" s="14"/>
      <c r="J70" s="14">
        <v>4000</v>
      </c>
      <c r="K70" s="15" t="s">
        <v>8</v>
      </c>
      <c r="L70" s="14"/>
    </row>
    <row r="71" spans="3:12" ht="12.75">
      <c r="C71" t="s">
        <v>76</v>
      </c>
      <c r="E71" t="s">
        <v>33</v>
      </c>
      <c r="F71" t="s">
        <v>77</v>
      </c>
      <c r="H71" s="14"/>
      <c r="I71" s="14"/>
      <c r="J71" s="14"/>
      <c r="K71" s="15">
        <v>382.8</v>
      </c>
      <c r="L71" s="14"/>
    </row>
    <row r="72" spans="6:12" ht="12.75">
      <c r="F72" t="s">
        <v>78</v>
      </c>
      <c r="H72" s="14"/>
      <c r="I72" s="14"/>
      <c r="J72" s="14"/>
      <c r="K72" s="15">
        <v>451.4</v>
      </c>
      <c r="L72" s="14"/>
    </row>
    <row r="73" spans="6:12" ht="12.75">
      <c r="F73" t="s">
        <v>79</v>
      </c>
      <c r="H73" s="14"/>
      <c r="I73" s="14"/>
      <c r="J73" s="14"/>
      <c r="K73" s="15">
        <v>15.6</v>
      </c>
      <c r="L73" s="35"/>
    </row>
    <row r="74" spans="6:12" ht="12.75">
      <c r="F74" t="s">
        <v>80</v>
      </c>
      <c r="H74" s="14"/>
      <c r="I74" s="14"/>
      <c r="J74" s="14"/>
      <c r="K74" s="15">
        <v>12</v>
      </c>
      <c r="L74" s="14"/>
    </row>
    <row r="75" spans="6:12" ht="12.75">
      <c r="F75" t="s">
        <v>81</v>
      </c>
      <c r="H75" s="14"/>
      <c r="I75" s="14"/>
      <c r="J75" s="14"/>
      <c r="K75" s="15">
        <v>67</v>
      </c>
      <c r="L75" s="14"/>
    </row>
    <row r="76" spans="6:12" ht="12.75">
      <c r="F76" t="s">
        <v>82</v>
      </c>
      <c r="H76" s="14"/>
      <c r="I76" s="14"/>
      <c r="J76" s="14"/>
      <c r="K76" s="15">
        <v>3.2</v>
      </c>
      <c r="L76" s="14"/>
    </row>
    <row r="77" spans="6:12" ht="12.75">
      <c r="F77" t="s">
        <v>83</v>
      </c>
      <c r="H77" s="14"/>
      <c r="I77" s="14"/>
      <c r="J77" s="14"/>
      <c r="K77" s="15">
        <v>21.7</v>
      </c>
      <c r="L77" s="35"/>
    </row>
    <row r="78" spans="6:12" ht="12.75">
      <c r="F78" t="s">
        <v>84</v>
      </c>
      <c r="H78" s="14"/>
      <c r="I78" s="14"/>
      <c r="J78" s="14"/>
      <c r="K78" s="15">
        <v>4.7</v>
      </c>
      <c r="L78" s="14"/>
    </row>
    <row r="79" spans="6:12" ht="12.75">
      <c r="F79" t="s">
        <v>85</v>
      </c>
      <c r="H79" s="14"/>
      <c r="I79" s="14"/>
      <c r="J79" s="14"/>
      <c r="K79" s="15">
        <v>46.6</v>
      </c>
      <c r="L79" s="14"/>
    </row>
    <row r="80" spans="6:12" ht="12.75">
      <c r="F80" t="s">
        <v>86</v>
      </c>
      <c r="H80" s="14"/>
      <c r="I80" s="14"/>
      <c r="J80" s="14"/>
      <c r="K80" s="15">
        <v>23.7</v>
      </c>
      <c r="L80" s="35"/>
    </row>
    <row r="81" spans="6:12" ht="12.75">
      <c r="F81" t="s">
        <v>87</v>
      </c>
      <c r="H81" s="14"/>
      <c r="I81" s="14"/>
      <c r="J81" s="14"/>
      <c r="K81" s="15">
        <v>112.7</v>
      </c>
      <c r="L81" s="35"/>
    </row>
    <row r="82" spans="6:12" ht="12.75">
      <c r="F82" t="s">
        <v>88</v>
      </c>
      <c r="H82" s="14"/>
      <c r="I82" s="14"/>
      <c r="J82" s="14"/>
      <c r="K82" s="15">
        <v>30.8</v>
      </c>
      <c r="L82" s="35"/>
    </row>
    <row r="83" spans="6:12" ht="12.75">
      <c r="F83" t="s">
        <v>89</v>
      </c>
      <c r="H83" s="14"/>
      <c r="I83" s="14"/>
      <c r="J83" s="14"/>
      <c r="K83" s="15">
        <v>129.5</v>
      </c>
      <c r="L83" s="35"/>
    </row>
    <row r="84" spans="6:12" ht="12.75">
      <c r="F84" t="s">
        <v>90</v>
      </c>
      <c r="H84" s="14"/>
      <c r="I84" s="14"/>
      <c r="J84" s="14"/>
      <c r="K84" s="15">
        <v>37.7</v>
      </c>
      <c r="L84" s="35"/>
    </row>
    <row r="85" spans="6:12" ht="12.75">
      <c r="F85" t="s">
        <v>91</v>
      </c>
      <c r="H85" s="14"/>
      <c r="I85" s="14"/>
      <c r="J85" s="14"/>
      <c r="K85" s="15">
        <v>12.7</v>
      </c>
      <c r="L85" s="35"/>
    </row>
    <row r="86" spans="6:12" ht="12.75">
      <c r="F86" t="s">
        <v>92</v>
      </c>
      <c r="H86" s="14"/>
      <c r="I86" s="14"/>
      <c r="J86" s="14"/>
      <c r="K86" s="15">
        <v>8.8</v>
      </c>
      <c r="L86" s="35"/>
    </row>
    <row r="87" spans="6:12" ht="12.75">
      <c r="F87" t="s">
        <v>93</v>
      </c>
      <c r="H87" s="14"/>
      <c r="I87" s="14"/>
      <c r="J87" s="14"/>
      <c r="K87" s="15">
        <v>5.9</v>
      </c>
      <c r="L87" s="35"/>
    </row>
    <row r="88" spans="6:12" ht="12.75">
      <c r="F88" t="s">
        <v>94</v>
      </c>
      <c r="H88" s="14"/>
      <c r="I88" s="14"/>
      <c r="J88" s="14"/>
      <c r="K88" s="15">
        <v>66.7</v>
      </c>
      <c r="L88" s="35"/>
    </row>
    <row r="89" spans="6:12" ht="12.75">
      <c r="F89" t="s">
        <v>88</v>
      </c>
      <c r="H89" s="14"/>
      <c r="I89" s="14"/>
      <c r="J89" s="14"/>
      <c r="K89" s="15">
        <v>30.8</v>
      </c>
      <c r="L89" s="35"/>
    </row>
    <row r="90" spans="5:12" ht="12.75">
      <c r="E90" t="s">
        <v>95</v>
      </c>
      <c r="F90" t="s">
        <v>96</v>
      </c>
      <c r="H90" s="14"/>
      <c r="I90" s="14"/>
      <c r="J90" s="14"/>
      <c r="K90" s="15">
        <v>150</v>
      </c>
      <c r="L90" s="14"/>
    </row>
    <row r="91" spans="6:12" ht="12.75">
      <c r="F91" t="s">
        <v>97</v>
      </c>
      <c r="G91" t="s">
        <v>8</v>
      </c>
      <c r="H91" s="14"/>
      <c r="I91" s="14"/>
      <c r="J91" s="14"/>
      <c r="K91" s="15">
        <v>320.6</v>
      </c>
      <c r="L91" s="14"/>
    </row>
    <row r="92" spans="3:12" ht="12.75">
      <c r="C92" s="57" t="s">
        <v>98</v>
      </c>
      <c r="D92" s="57"/>
      <c r="E92" s="57"/>
      <c r="H92" s="14"/>
      <c r="I92" s="14"/>
      <c r="J92" s="14"/>
      <c r="K92" s="15">
        <v>163</v>
      </c>
      <c r="L92" s="14"/>
    </row>
    <row r="93" spans="3:12" ht="12.75">
      <c r="C93" s="24" t="s">
        <v>99</v>
      </c>
      <c r="D93" s="24"/>
      <c r="E93" s="57"/>
      <c r="H93" s="14"/>
      <c r="I93" s="14"/>
      <c r="J93" s="14"/>
      <c r="K93" s="15">
        <v>16</v>
      </c>
      <c r="L93" s="14"/>
    </row>
    <row r="94" spans="3:12" ht="12.75">
      <c r="C94" t="s">
        <v>100</v>
      </c>
      <c r="F94" t="s">
        <v>8</v>
      </c>
      <c r="H94" s="14"/>
      <c r="I94" s="14"/>
      <c r="J94" s="14"/>
      <c r="K94" s="15">
        <v>231.4</v>
      </c>
      <c r="L94" s="14"/>
    </row>
    <row r="95" spans="3:12" ht="12.75">
      <c r="C95" t="s">
        <v>101</v>
      </c>
      <c r="H95" s="14"/>
      <c r="I95" s="14"/>
      <c r="J95" s="14"/>
      <c r="K95" s="15">
        <v>63</v>
      </c>
      <c r="L95" s="14"/>
    </row>
    <row r="96" spans="3:12" ht="12.75">
      <c r="C96" t="s">
        <v>102</v>
      </c>
      <c r="D96" t="s">
        <v>70</v>
      </c>
      <c r="H96" s="14"/>
      <c r="I96" s="14"/>
      <c r="J96" s="14"/>
      <c r="K96" s="15">
        <v>360</v>
      </c>
      <c r="L96" s="14"/>
    </row>
    <row r="97" spans="3:12" ht="12.75">
      <c r="C97" t="s">
        <v>103</v>
      </c>
      <c r="H97" s="14"/>
      <c r="I97" s="14"/>
      <c r="J97" s="14"/>
      <c r="K97" s="15">
        <v>561</v>
      </c>
      <c r="L97" s="14"/>
    </row>
    <row r="98" spans="3:12" ht="12.75">
      <c r="C98" t="s">
        <v>104</v>
      </c>
      <c r="H98" s="14"/>
      <c r="I98" s="14"/>
      <c r="J98" s="14"/>
      <c r="K98" s="15">
        <v>179</v>
      </c>
      <c r="L98" s="14"/>
    </row>
    <row r="99" spans="1:12" ht="12.75">
      <c r="A99" s="16"/>
      <c r="B99" s="16" t="s">
        <v>63</v>
      </c>
      <c r="C99" s="16"/>
      <c r="D99" s="16"/>
      <c r="E99" s="58"/>
      <c r="F99" s="16"/>
      <c r="G99" s="16"/>
      <c r="H99" s="25">
        <f>SUM(H70:H98)</f>
        <v>5000</v>
      </c>
      <c r="I99" s="25">
        <v>3757</v>
      </c>
      <c r="J99" s="25">
        <v>4000</v>
      </c>
      <c r="K99" s="26">
        <f>SUM(K70:K98)</f>
        <v>3508.3000000000006</v>
      </c>
      <c r="L99" s="17">
        <f>ROUND(K99/J99*100,2)</f>
        <v>87.71</v>
      </c>
    </row>
    <row r="100" spans="1:12" ht="12.75">
      <c r="A100" s="59"/>
      <c r="B100" s="60" t="s">
        <v>105</v>
      </c>
      <c r="C100" s="60"/>
      <c r="D100" s="60"/>
      <c r="E100" s="60"/>
      <c r="F100" s="60"/>
      <c r="G100" s="60"/>
      <c r="H100" s="61">
        <f>H69-H99</f>
        <v>-1608</v>
      </c>
      <c r="I100" s="61">
        <f>I69-I99</f>
        <v>-230</v>
      </c>
      <c r="J100" s="61">
        <f>J69-J99</f>
        <v>-743</v>
      </c>
      <c r="K100" s="62">
        <f>K69-K99</f>
        <v>548.6999999999994</v>
      </c>
      <c r="L100" s="61"/>
    </row>
    <row r="101" spans="5:12" ht="12.75">
      <c r="E101" s="63"/>
      <c r="H101" s="64"/>
      <c r="I101" s="64"/>
      <c r="J101" s="64"/>
      <c r="K101" s="65"/>
      <c r="L101" s="64"/>
    </row>
    <row r="102" spans="1:12" ht="12.75">
      <c r="A102" s="7"/>
      <c r="B102" s="7"/>
      <c r="C102" s="7"/>
      <c r="D102" s="7"/>
      <c r="E102" s="52"/>
      <c r="F102" s="7"/>
      <c r="G102" s="7"/>
      <c r="H102" s="8">
        <f aca="true" t="shared" si="4" ref="H102:K103">H2</f>
        <v>2008</v>
      </c>
      <c r="I102" s="8">
        <f t="shared" si="4"/>
        <v>2008</v>
      </c>
      <c r="J102" s="8">
        <f t="shared" si="4"/>
        <v>2009</v>
      </c>
      <c r="K102" s="9">
        <f t="shared" si="4"/>
        <v>2009</v>
      </c>
      <c r="L102" s="8" t="s">
        <v>0</v>
      </c>
    </row>
    <row r="103" spans="1:12" ht="12.75">
      <c r="A103" s="10" t="s">
        <v>106</v>
      </c>
      <c r="B103" s="10"/>
      <c r="C103" s="31" t="s">
        <v>107</v>
      </c>
      <c r="D103" s="31"/>
      <c r="E103" s="53"/>
      <c r="F103" s="11"/>
      <c r="G103" s="11"/>
      <c r="H103" s="12">
        <f t="shared" si="4"/>
        <v>0</v>
      </c>
      <c r="I103" s="12" t="str">
        <f t="shared" si="4"/>
        <v>čerp.1-12</v>
      </c>
      <c r="J103" s="12" t="str">
        <f t="shared" si="4"/>
        <v>návrh</v>
      </c>
      <c r="K103" s="13" t="str">
        <f t="shared" si="4"/>
        <v>1-12 čerp</v>
      </c>
      <c r="L103" s="12"/>
    </row>
    <row r="104" spans="1:12" ht="12.75">
      <c r="A104" s="66"/>
      <c r="B104" s="66" t="s">
        <v>68</v>
      </c>
      <c r="C104" s="66"/>
      <c r="D104" s="66" t="s">
        <v>69</v>
      </c>
      <c r="E104" s="66"/>
      <c r="F104" s="66"/>
      <c r="G104" s="66"/>
      <c r="H104" s="67">
        <v>1007</v>
      </c>
      <c r="I104" s="67">
        <v>1007</v>
      </c>
      <c r="J104" s="67">
        <v>997</v>
      </c>
      <c r="K104" s="68">
        <v>1004.5</v>
      </c>
      <c r="L104" s="69">
        <f>ROUND(K104/J104*100,2)</f>
        <v>100.75</v>
      </c>
    </row>
    <row r="105" spans="2:12" ht="12.75">
      <c r="B105" t="s">
        <v>75</v>
      </c>
      <c r="D105" t="s">
        <v>108</v>
      </c>
      <c r="H105" s="14">
        <v>1007</v>
      </c>
      <c r="I105" s="14">
        <v>1007</v>
      </c>
      <c r="J105" s="14">
        <v>997</v>
      </c>
      <c r="K105" s="15" t="s">
        <v>8</v>
      </c>
      <c r="L105" s="14"/>
    </row>
    <row r="106" spans="6:12" ht="12.75">
      <c r="F106" t="s">
        <v>109</v>
      </c>
      <c r="H106" s="70"/>
      <c r="I106" s="70"/>
      <c r="J106" s="70"/>
      <c r="K106" s="15">
        <v>19.5</v>
      </c>
      <c r="L106" s="14"/>
    </row>
    <row r="107" spans="6:12" ht="12.75">
      <c r="F107" t="s">
        <v>110</v>
      </c>
      <c r="H107" s="70"/>
      <c r="I107" s="70"/>
      <c r="J107" s="70"/>
      <c r="K107" s="15" t="s">
        <v>111</v>
      </c>
      <c r="L107" s="14"/>
    </row>
    <row r="108" spans="6:12" ht="12.75">
      <c r="F108" t="s">
        <v>112</v>
      </c>
      <c r="H108" s="70"/>
      <c r="I108" s="70"/>
      <c r="J108" s="70"/>
      <c r="K108" s="15">
        <v>5</v>
      </c>
      <c r="L108" s="14"/>
    </row>
    <row r="109" spans="6:12" ht="12.75">
      <c r="F109" t="s">
        <v>113</v>
      </c>
      <c r="H109" s="70"/>
      <c r="I109" s="70"/>
      <c r="J109" s="70"/>
      <c r="K109" s="15">
        <v>93.5</v>
      </c>
      <c r="L109" s="14"/>
    </row>
    <row r="110" spans="6:12" ht="12.75">
      <c r="F110" t="s">
        <v>114</v>
      </c>
      <c r="H110" s="70"/>
      <c r="I110" s="70"/>
      <c r="J110" s="70"/>
      <c r="K110" s="15">
        <v>38.7</v>
      </c>
      <c r="L110" s="14"/>
    </row>
    <row r="111" spans="6:12" ht="12.75">
      <c r="F111" t="s">
        <v>115</v>
      </c>
      <c r="H111" s="70"/>
      <c r="I111" s="70"/>
      <c r="J111" s="70"/>
      <c r="K111" s="15">
        <v>32.2</v>
      </c>
      <c r="L111" s="14"/>
    </row>
    <row r="112" spans="6:12" ht="12.75">
      <c r="F112" t="s">
        <v>116</v>
      </c>
      <c r="H112" s="70"/>
      <c r="I112" s="70"/>
      <c r="J112" s="70"/>
      <c r="K112" s="15">
        <v>106</v>
      </c>
      <c r="L112" s="14"/>
    </row>
    <row r="113" spans="6:12" ht="12.75">
      <c r="F113" t="s">
        <v>117</v>
      </c>
      <c r="H113" s="70"/>
      <c r="I113" s="70"/>
      <c r="J113" s="70"/>
      <c r="K113" s="71">
        <v>27.3</v>
      </c>
      <c r="L113" s="14"/>
    </row>
    <row r="114" spans="3:12" ht="12.75">
      <c r="C114" t="s">
        <v>102</v>
      </c>
      <c r="D114" t="s">
        <v>118</v>
      </c>
      <c r="H114" s="70"/>
      <c r="I114" s="70"/>
      <c r="J114" s="70"/>
      <c r="K114" s="71">
        <v>175</v>
      </c>
      <c r="L114" s="14"/>
    </row>
    <row r="115" spans="4:12" ht="12.75">
      <c r="D115" t="s">
        <v>119</v>
      </c>
      <c r="H115" s="70"/>
      <c r="I115" s="70"/>
      <c r="J115" s="70"/>
      <c r="K115" s="71">
        <v>100</v>
      </c>
      <c r="L115" s="14"/>
    </row>
    <row r="116" spans="4:12" ht="12.75">
      <c r="D116" t="s">
        <v>120</v>
      </c>
      <c r="H116" s="70"/>
      <c r="I116" s="70"/>
      <c r="J116" s="70"/>
      <c r="K116" s="71">
        <v>224</v>
      </c>
      <c r="L116" s="14"/>
    </row>
    <row r="117" spans="4:12" ht="12.75">
      <c r="D117" t="s">
        <v>121</v>
      </c>
      <c r="H117" s="70"/>
      <c r="I117" s="70"/>
      <c r="J117" s="70"/>
      <c r="K117" s="71">
        <v>175</v>
      </c>
      <c r="L117" s="14"/>
    </row>
    <row r="118" spans="4:12" ht="12.75">
      <c r="D118" s="57" t="s">
        <v>122</v>
      </c>
      <c r="E118" s="57"/>
      <c r="F118" s="57"/>
      <c r="H118" s="70"/>
      <c r="I118" s="70"/>
      <c r="J118" s="70"/>
      <c r="K118" s="71">
        <v>46.6</v>
      </c>
      <c r="L118" s="14"/>
    </row>
    <row r="119" spans="3:12" ht="12.75">
      <c r="C119" t="s">
        <v>123</v>
      </c>
      <c r="H119" s="70"/>
      <c r="I119" s="70"/>
      <c r="J119" s="70"/>
      <c r="K119" s="71">
        <v>8</v>
      </c>
      <c r="L119" s="14"/>
    </row>
    <row r="120" spans="2:12" ht="12.75">
      <c r="B120" t="s">
        <v>63</v>
      </c>
      <c r="H120" s="70">
        <v>1100</v>
      </c>
      <c r="I120" s="70">
        <v>1007</v>
      </c>
      <c r="J120" s="70">
        <v>997</v>
      </c>
      <c r="K120" s="72">
        <f>SUM(K106:K119)</f>
        <v>1050.8</v>
      </c>
      <c r="L120" s="14">
        <f>ROUND(K120/J120*100,2)</f>
        <v>105.4</v>
      </c>
    </row>
    <row r="121" spans="1:12" ht="12.75">
      <c r="A121" s="42"/>
      <c r="B121" s="43" t="s">
        <v>105</v>
      </c>
      <c r="C121" s="43"/>
      <c r="D121" s="43"/>
      <c r="E121" s="43"/>
      <c r="F121" s="43"/>
      <c r="G121" s="43"/>
      <c r="H121" s="44">
        <f>H104-H120</f>
        <v>-93</v>
      </c>
      <c r="I121" s="44">
        <f>I104-I120</f>
        <v>0</v>
      </c>
      <c r="J121" s="44">
        <f>J104-J120</f>
        <v>0</v>
      </c>
      <c r="K121" s="45">
        <f>K104-K120</f>
        <v>-46.299999999999955</v>
      </c>
      <c r="L121" s="46" t="s">
        <v>8</v>
      </c>
    </row>
    <row r="122" spans="5:12" ht="12.75">
      <c r="E122" s="63"/>
      <c r="H122" s="64"/>
      <c r="I122" s="64"/>
      <c r="J122" s="64"/>
      <c r="K122" s="65"/>
      <c r="L122" s="64"/>
    </row>
    <row r="123" spans="1:12" ht="12.75">
      <c r="A123" s="7"/>
      <c r="B123" s="7"/>
      <c r="C123" s="7"/>
      <c r="D123" s="7"/>
      <c r="E123" s="52"/>
      <c r="F123" s="7"/>
      <c r="G123" s="7"/>
      <c r="H123" s="8">
        <f aca="true" t="shared" si="5" ref="H123:K124">H2</f>
        <v>2008</v>
      </c>
      <c r="I123" s="8">
        <f t="shared" si="5"/>
        <v>2008</v>
      </c>
      <c r="J123" s="8">
        <f t="shared" si="5"/>
        <v>2009</v>
      </c>
      <c r="K123" s="9">
        <f t="shared" si="5"/>
        <v>2009</v>
      </c>
      <c r="L123" s="8" t="s">
        <v>0</v>
      </c>
    </row>
    <row r="124" spans="1:12" ht="12.75">
      <c r="A124" s="10" t="s">
        <v>124</v>
      </c>
      <c r="B124" s="10"/>
      <c r="C124" s="31" t="s">
        <v>125</v>
      </c>
      <c r="D124" s="31"/>
      <c r="E124" s="11"/>
      <c r="F124" s="11"/>
      <c r="G124" s="11"/>
      <c r="H124" s="12">
        <f t="shared" si="5"/>
        <v>0</v>
      </c>
      <c r="I124" s="12" t="str">
        <f t="shared" si="5"/>
        <v>čerp.1-12</v>
      </c>
      <c r="J124" s="12" t="str">
        <f t="shared" si="5"/>
        <v>návrh</v>
      </c>
      <c r="K124" s="13" t="str">
        <f t="shared" si="5"/>
        <v>1-12 čerp</v>
      </c>
      <c r="L124" s="12"/>
    </row>
    <row r="125" spans="2:12" ht="12.75">
      <c r="B125" t="s">
        <v>68</v>
      </c>
      <c r="D125" t="s">
        <v>69</v>
      </c>
      <c r="H125" s="14">
        <v>174</v>
      </c>
      <c r="I125" s="14">
        <v>174</v>
      </c>
      <c r="J125" s="14">
        <v>305</v>
      </c>
      <c r="K125" s="15">
        <v>305</v>
      </c>
      <c r="L125" s="14">
        <f>ROUND(K125/J125*100,2)</f>
        <v>100</v>
      </c>
    </row>
    <row r="126" spans="2:12" ht="12.75">
      <c r="B126" t="s">
        <v>75</v>
      </c>
      <c r="D126" t="s">
        <v>126</v>
      </c>
      <c r="H126" s="14">
        <v>174</v>
      </c>
      <c r="I126" s="14">
        <v>174</v>
      </c>
      <c r="J126" s="14">
        <v>350</v>
      </c>
      <c r="K126" s="15">
        <v>305</v>
      </c>
      <c r="L126" s="14">
        <f>ROUND(K126/J126*100,2)</f>
        <v>87.14</v>
      </c>
    </row>
    <row r="127" spans="1:12" ht="12.75">
      <c r="A127" s="42"/>
      <c r="B127" s="43" t="s">
        <v>105</v>
      </c>
      <c r="C127" s="43"/>
      <c r="D127" s="43"/>
      <c r="E127" s="43"/>
      <c r="F127" s="43"/>
      <c r="G127" s="43"/>
      <c r="H127" s="44">
        <f>H125-H126</f>
        <v>0</v>
      </c>
      <c r="I127" s="44">
        <f>I125-I126</f>
        <v>0</v>
      </c>
      <c r="J127" s="44">
        <f>J125-J126</f>
        <v>-45</v>
      </c>
      <c r="K127" s="45">
        <f>K125-K126</f>
        <v>0</v>
      </c>
      <c r="L127" s="73">
        <f>ROUND(K127/J127*100,2)</f>
        <v>0</v>
      </c>
    </row>
    <row r="128" spans="8:12" ht="12.75">
      <c r="H128" s="64"/>
      <c r="I128" s="64"/>
      <c r="J128" s="64"/>
      <c r="K128" s="65"/>
      <c r="L128" s="64"/>
    </row>
    <row r="129" spans="1:12" ht="12.75">
      <c r="A129" s="10" t="s">
        <v>127</v>
      </c>
      <c r="B129" s="10"/>
      <c r="C129" s="10" t="s">
        <v>128</v>
      </c>
      <c r="D129" s="11"/>
      <c r="E129" s="11"/>
      <c r="F129" s="11"/>
      <c r="G129" s="11"/>
      <c r="H129" s="12">
        <f>H3</f>
        <v>0</v>
      </c>
      <c r="I129" s="12" t="str">
        <f>I3</f>
        <v>čerp.1-12</v>
      </c>
      <c r="J129" s="12" t="str">
        <f>J3</f>
        <v>návrh</v>
      </c>
      <c r="K129" s="13" t="str">
        <f>K3</f>
        <v>1-12 čerp</v>
      </c>
      <c r="L129" s="12"/>
    </row>
    <row r="130" spans="2:12" ht="12.75">
      <c r="B130" t="s">
        <v>68</v>
      </c>
      <c r="D130" t="s">
        <v>69</v>
      </c>
      <c r="H130" s="70">
        <v>4332</v>
      </c>
      <c r="I130" s="70">
        <v>4332</v>
      </c>
      <c r="J130" s="70">
        <v>4184</v>
      </c>
      <c r="K130" s="72">
        <v>4183.6</v>
      </c>
      <c r="L130" s="14">
        <f>ROUND(K130/J130*100,2)</f>
        <v>99.99</v>
      </c>
    </row>
    <row r="131" spans="2:12" ht="12.75">
      <c r="B131" s="16" t="s">
        <v>75</v>
      </c>
      <c r="C131" s="16" t="s">
        <v>26</v>
      </c>
      <c r="D131" s="16"/>
      <c r="E131" s="58"/>
      <c r="F131" s="16"/>
      <c r="G131" s="16"/>
      <c r="H131" s="25">
        <v>4332</v>
      </c>
      <c r="I131" s="25">
        <v>4332</v>
      </c>
      <c r="J131" s="25">
        <v>4184</v>
      </c>
      <c r="K131" s="26">
        <v>4183</v>
      </c>
      <c r="L131" s="74">
        <f>ROUND(K131/J131*100,2)</f>
        <v>99.98</v>
      </c>
    </row>
    <row r="132" spans="1:12" ht="12.75">
      <c r="A132" s="75"/>
      <c r="B132" s="75" t="s">
        <v>105</v>
      </c>
      <c r="C132" s="75"/>
      <c r="D132" s="75"/>
      <c r="E132" s="75"/>
      <c r="F132" s="75"/>
      <c r="G132" s="75"/>
      <c r="H132" s="76">
        <f>H130-H131</f>
        <v>0</v>
      </c>
      <c r="I132" s="76">
        <f>I130-I131</f>
        <v>0</v>
      </c>
      <c r="J132" s="76">
        <v>0</v>
      </c>
      <c r="K132" s="77">
        <f>K130-K131</f>
        <v>0.6000000000003638</v>
      </c>
      <c r="L132" s="78" t="e">
        <f>ROUND(K132/J132*100,2)</f>
        <v>#DIV/0!</v>
      </c>
    </row>
    <row r="133" spans="1:12" ht="12.75">
      <c r="A133" s="7"/>
      <c r="B133" s="7"/>
      <c r="C133" s="7"/>
      <c r="D133" s="7"/>
      <c r="E133" s="7"/>
      <c r="F133" s="7"/>
      <c r="G133" s="7"/>
      <c r="H133" s="8">
        <f aca="true" t="shared" si="6" ref="H133:K134">H2</f>
        <v>2008</v>
      </c>
      <c r="I133" s="8">
        <f t="shared" si="6"/>
        <v>2008</v>
      </c>
      <c r="J133" s="8">
        <f t="shared" si="6"/>
        <v>2009</v>
      </c>
      <c r="K133" s="9">
        <f t="shared" si="6"/>
        <v>2009</v>
      </c>
      <c r="L133" s="8" t="s">
        <v>0</v>
      </c>
    </row>
    <row r="134" spans="1:12" ht="12.75">
      <c r="A134" s="10" t="s">
        <v>129</v>
      </c>
      <c r="B134" s="10"/>
      <c r="C134" s="10" t="s">
        <v>130</v>
      </c>
      <c r="D134" s="10"/>
      <c r="E134" s="11"/>
      <c r="F134" s="11"/>
      <c r="G134" s="11"/>
      <c r="H134" s="12">
        <f t="shared" si="6"/>
        <v>0</v>
      </c>
      <c r="I134" s="12" t="str">
        <f t="shared" si="6"/>
        <v>čerp.1-12</v>
      </c>
      <c r="J134" s="12" t="str">
        <f t="shared" si="6"/>
        <v>návrh</v>
      </c>
      <c r="K134" s="13" t="str">
        <f t="shared" si="6"/>
        <v>1-12 čerp</v>
      </c>
      <c r="L134" s="12"/>
    </row>
    <row r="135" spans="2:12" ht="12.75">
      <c r="B135" t="s">
        <v>68</v>
      </c>
      <c r="D135" t="s">
        <v>131</v>
      </c>
      <c r="H135" s="14">
        <v>850</v>
      </c>
      <c r="I135" s="14">
        <v>1130</v>
      </c>
      <c r="J135" s="14">
        <v>700</v>
      </c>
      <c r="K135" s="15">
        <v>604</v>
      </c>
      <c r="L135" s="14">
        <f aca="true" t="shared" si="7" ref="L135:L153">ROUND(K135/J135*100,2)</f>
        <v>86.29</v>
      </c>
    </row>
    <row r="136" spans="4:12" ht="12.75">
      <c r="D136" t="s">
        <v>132</v>
      </c>
      <c r="H136" s="14">
        <v>10</v>
      </c>
      <c r="I136" s="14">
        <v>0</v>
      </c>
      <c r="J136" s="14">
        <v>0</v>
      </c>
      <c r="K136" s="15">
        <v>0</v>
      </c>
      <c r="L136" s="14" t="e">
        <f t="shared" si="7"/>
        <v>#DIV/0!</v>
      </c>
    </row>
    <row r="137" spans="4:12" ht="12.75">
      <c r="D137" t="s">
        <v>133</v>
      </c>
      <c r="H137" s="14">
        <v>15</v>
      </c>
      <c r="I137" s="14">
        <v>26</v>
      </c>
      <c r="J137" s="14">
        <v>30</v>
      </c>
      <c r="K137" s="15">
        <v>25.6</v>
      </c>
      <c r="L137" s="14">
        <f t="shared" si="7"/>
        <v>85.33</v>
      </c>
    </row>
    <row r="138" spans="4:12" ht="12.75">
      <c r="D138" t="s">
        <v>134</v>
      </c>
      <c r="H138" s="14">
        <v>260</v>
      </c>
      <c r="I138" s="14">
        <v>502</v>
      </c>
      <c r="J138" s="14">
        <v>400</v>
      </c>
      <c r="K138" s="15">
        <v>254.2</v>
      </c>
      <c r="L138" s="14">
        <f t="shared" si="7"/>
        <v>63.55</v>
      </c>
    </row>
    <row r="139" spans="4:12" ht="12.75">
      <c r="D139" t="s">
        <v>135</v>
      </c>
      <c r="H139" s="14">
        <v>-33</v>
      </c>
      <c r="I139" s="14">
        <v>-45</v>
      </c>
      <c r="J139" s="14">
        <v>-45</v>
      </c>
      <c r="K139" s="15">
        <v>-15</v>
      </c>
      <c r="L139" s="14">
        <f t="shared" si="7"/>
        <v>33.33</v>
      </c>
    </row>
    <row r="140" spans="4:12" ht="12.75">
      <c r="D140" t="s">
        <v>136</v>
      </c>
      <c r="H140" s="14">
        <v>559</v>
      </c>
      <c r="I140" s="14">
        <v>704</v>
      </c>
      <c r="J140" s="14">
        <v>700</v>
      </c>
      <c r="K140" s="15">
        <v>768.7</v>
      </c>
      <c r="L140" s="14">
        <f t="shared" si="7"/>
        <v>109.81</v>
      </c>
    </row>
    <row r="141" spans="4:12" ht="12.75">
      <c r="D141" t="s">
        <v>137</v>
      </c>
      <c r="H141" s="14">
        <v>94</v>
      </c>
      <c r="I141" s="14">
        <v>65</v>
      </c>
      <c r="J141" s="14">
        <v>60</v>
      </c>
      <c r="K141" s="15">
        <v>131</v>
      </c>
      <c r="L141" s="14">
        <f t="shared" si="7"/>
        <v>218.33</v>
      </c>
    </row>
    <row r="142" spans="4:12" ht="12.75">
      <c r="D142" s="79" t="s">
        <v>138</v>
      </c>
      <c r="E142" s="79"/>
      <c r="F142" t="s">
        <v>8</v>
      </c>
      <c r="G142" t="s">
        <v>8</v>
      </c>
      <c r="H142" s="14"/>
      <c r="I142" s="14"/>
      <c r="J142" s="14">
        <v>200</v>
      </c>
      <c r="K142" s="15">
        <v>218</v>
      </c>
      <c r="L142" s="14">
        <f t="shared" si="7"/>
        <v>109</v>
      </c>
    </row>
    <row r="143" spans="4:12" ht="12.75">
      <c r="D143" t="s">
        <v>139</v>
      </c>
      <c r="H143" s="14">
        <v>240</v>
      </c>
      <c r="I143" s="14">
        <v>796</v>
      </c>
      <c r="J143" s="14">
        <v>700</v>
      </c>
      <c r="K143" s="15">
        <v>870</v>
      </c>
      <c r="L143" s="14">
        <f t="shared" si="7"/>
        <v>124.29</v>
      </c>
    </row>
    <row r="144" spans="4:12" ht="12.75">
      <c r="D144" t="s">
        <v>140</v>
      </c>
      <c r="H144" s="14">
        <v>600</v>
      </c>
      <c r="I144" s="14">
        <v>600</v>
      </c>
      <c r="J144" s="14">
        <v>1000</v>
      </c>
      <c r="K144" s="15">
        <v>1000</v>
      </c>
      <c r="L144" s="14">
        <f t="shared" si="7"/>
        <v>100</v>
      </c>
    </row>
    <row r="145" spans="4:12" ht="12.75">
      <c r="D145" t="s">
        <v>141</v>
      </c>
      <c r="H145" s="14">
        <v>7</v>
      </c>
      <c r="I145" s="14">
        <v>9</v>
      </c>
      <c r="J145" s="14">
        <v>9</v>
      </c>
      <c r="K145" s="34">
        <v>21</v>
      </c>
      <c r="L145" s="14">
        <f t="shared" si="7"/>
        <v>233.33</v>
      </c>
    </row>
    <row r="146" spans="4:12" ht="12.75">
      <c r="D146" t="s">
        <v>142</v>
      </c>
      <c r="H146" s="14">
        <v>300</v>
      </c>
      <c r="I146" s="14">
        <v>900</v>
      </c>
      <c r="J146" s="14">
        <v>0</v>
      </c>
      <c r="K146" s="15"/>
      <c r="L146" s="14" t="s">
        <v>8</v>
      </c>
    </row>
    <row r="147" spans="4:12" ht="12.75">
      <c r="D147" t="s">
        <v>143</v>
      </c>
      <c r="H147" s="14"/>
      <c r="I147" s="14"/>
      <c r="J147" s="80">
        <v>1500</v>
      </c>
      <c r="K147" s="15"/>
      <c r="L147" s="14">
        <f t="shared" si="7"/>
        <v>0</v>
      </c>
    </row>
    <row r="148" spans="2:12" ht="12.75">
      <c r="B148" s="16" t="s">
        <v>13</v>
      </c>
      <c r="C148" s="16"/>
      <c r="D148" s="16"/>
      <c r="E148" s="16"/>
      <c r="F148" s="16"/>
      <c r="G148" s="16"/>
      <c r="H148" s="25">
        <f>SUM(H135:H147)</f>
        <v>2902</v>
      </c>
      <c r="I148" s="25">
        <f>SUM(I135:I147)</f>
        <v>4687</v>
      </c>
      <c r="J148" s="25">
        <f>SUM(J135:J147)</f>
        <v>5254</v>
      </c>
      <c r="K148" s="26">
        <f>SUM(K135:K147)</f>
        <v>3877.5</v>
      </c>
      <c r="L148" s="17">
        <f t="shared" si="7"/>
        <v>73.8</v>
      </c>
    </row>
    <row r="149" spans="2:12" ht="12.75">
      <c r="B149" t="s">
        <v>75</v>
      </c>
      <c r="D149" t="s">
        <v>144</v>
      </c>
      <c r="H149" s="14">
        <v>515</v>
      </c>
      <c r="I149" s="14">
        <v>515</v>
      </c>
      <c r="J149" s="14">
        <v>618</v>
      </c>
      <c r="K149" s="15">
        <v>618</v>
      </c>
      <c r="L149" s="14">
        <f t="shared" si="7"/>
        <v>100</v>
      </c>
    </row>
    <row r="150" spans="4:12" ht="12.75">
      <c r="D150" t="s">
        <v>145</v>
      </c>
      <c r="H150" s="14">
        <v>912</v>
      </c>
      <c r="I150" s="14">
        <v>875</v>
      </c>
      <c r="J150" s="81">
        <v>800</v>
      </c>
      <c r="K150" s="15">
        <v>200</v>
      </c>
      <c r="L150" s="14">
        <f t="shared" si="7"/>
        <v>25</v>
      </c>
    </row>
    <row r="151" spans="4:12" ht="12.75">
      <c r="D151" t="s">
        <v>146</v>
      </c>
      <c r="H151" s="14">
        <v>500</v>
      </c>
      <c r="I151" s="14">
        <v>538</v>
      </c>
      <c r="J151" s="14">
        <v>400</v>
      </c>
      <c r="K151" s="15">
        <v>306</v>
      </c>
      <c r="L151" s="14">
        <f t="shared" si="7"/>
        <v>76.5</v>
      </c>
    </row>
    <row r="152" spans="4:12" ht="12.75">
      <c r="D152" s="33" t="s">
        <v>147</v>
      </c>
      <c r="H152" s="14">
        <v>200</v>
      </c>
      <c r="I152" s="14">
        <v>150</v>
      </c>
      <c r="J152" s="14">
        <v>500</v>
      </c>
      <c r="K152" s="15">
        <v>600</v>
      </c>
      <c r="L152" s="14">
        <f t="shared" si="7"/>
        <v>120</v>
      </c>
    </row>
    <row r="153" spans="2:12" ht="12.75">
      <c r="B153" s="16" t="s">
        <v>63</v>
      </c>
      <c r="C153" s="16"/>
      <c r="D153" s="16"/>
      <c r="E153" s="16"/>
      <c r="F153" s="16"/>
      <c r="G153" s="16"/>
      <c r="H153" s="25">
        <f>SUM(H149:H152)</f>
        <v>2127</v>
      </c>
      <c r="I153" s="25">
        <f>SUM(I149:I152)</f>
        <v>2078</v>
      </c>
      <c r="J153" s="25">
        <f>SUM(J149:J152)</f>
        <v>2318</v>
      </c>
      <c r="K153" s="26">
        <f>SUM(K149:K152)</f>
        <v>1724</v>
      </c>
      <c r="L153" s="17">
        <f t="shared" si="7"/>
        <v>74.37</v>
      </c>
    </row>
    <row r="154" spans="1:12" ht="12.75">
      <c r="A154" s="43"/>
      <c r="B154" s="43" t="s">
        <v>105</v>
      </c>
      <c r="C154" s="43"/>
      <c r="D154" s="43"/>
      <c r="E154" s="43"/>
      <c r="F154" s="43"/>
      <c r="G154" s="43"/>
      <c r="H154" s="44">
        <f>H148-H153</f>
        <v>775</v>
      </c>
      <c r="I154" s="44">
        <f>I148-I153</f>
        <v>2609</v>
      </c>
      <c r="J154" s="44">
        <f>J148-J153</f>
        <v>2936</v>
      </c>
      <c r="K154" s="45">
        <f>K148-K153</f>
        <v>2153.5</v>
      </c>
      <c r="L154" s="44"/>
    </row>
    <row r="155" spans="5:12" ht="12.75">
      <c r="E155" s="63"/>
      <c r="H155" s="14"/>
      <c r="I155" s="14"/>
      <c r="J155" s="14"/>
      <c r="K155" s="15"/>
      <c r="L155" s="14"/>
    </row>
  </sheetData>
  <mergeCells count="1">
    <mergeCell ref="D142:E14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Botek</dc:creator>
  <cp:keywords/>
  <dc:description/>
  <cp:lastModifiedBy>Botek</cp:lastModifiedBy>
  <dcterms:created xsi:type="dcterms:W3CDTF">2010-01-15T08:14:20Z</dcterms:created>
  <dcterms:modified xsi:type="dcterms:W3CDTF">2010-01-15T08:17:26Z</dcterms:modified>
  <cp:category/>
  <cp:version/>
  <cp:contentType/>
  <cp:contentStatus/>
</cp:coreProperties>
</file>