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35" yWindow="3315" windowWidth="19320" windowHeight="12120" firstSheet="1" activeTab="1"/>
  </bookViews>
  <sheets>
    <sheet name="1x4" sheetId="1" state="hidden" r:id="rId1"/>
    <sheet name="dorci" sheetId="2" r:id="rId2"/>
    <sheet name="1x6" sheetId="3" state="hidden" r:id="rId3"/>
    <sheet name="1x8" sheetId="4" state="hidden" r:id="rId4"/>
    <sheet name="dorky" sheetId="5" r:id="rId5"/>
    <sheet name="Pavouk 32" sheetId="6" state="hidden" r:id="rId6"/>
    <sheet name="Výsledky" sheetId="7" r:id="rId7"/>
    <sheet name="Skore " sheetId="8" state="hidden" r:id="rId8"/>
  </sheets>
  <definedNames>
    <definedName name="_xlnm.Print_Area" localSheetId="0">'1x4'!$A$1:$AB$93</definedName>
    <definedName name="_xlnm.Print_Area" localSheetId="2">'1x6'!$A$1:$AL$19</definedName>
    <definedName name="_xlnm.Print_Area" localSheetId="3">'1x8'!$A$1:$AV$22</definedName>
    <definedName name="_xlnm.Print_Area" localSheetId="1">'dorci'!$A$1:$AG$16</definedName>
    <definedName name="_xlnm.Print_Area" localSheetId="4">'dorky'!$A$1:$M$12</definedName>
    <definedName name="_xlnm.Print_Area" localSheetId="5">'Pavouk 32'!$A$1:$M$69</definedName>
    <definedName name="_xlnm.Print_Area" localSheetId="6">'Výsledky'!$A$1:$D$17</definedName>
    <definedName name="Z_164CDECF_31DD_47E2_957F_F0581279CD43_.wvu.Cols" localSheetId="0" hidden="1">'1x4'!$AH:$AJ</definedName>
    <definedName name="Z_164CDECF_31DD_47E2_957F_F0581279CD43_.wvu.Cols" localSheetId="3" hidden="1">'1x8'!#REF!,'1x8'!$AY:$BT</definedName>
    <definedName name="Z_164CDECF_31DD_47E2_957F_F0581279CD43_.wvu.Cols" localSheetId="6" hidden="1">'Výsledky'!$B:$B</definedName>
    <definedName name="Z_164CDECF_31DD_47E2_957F_F0581279CD43_.wvu.FilterData" localSheetId="6" hidden="1">'Výsledky'!$C$6:$F$16</definedName>
    <definedName name="Z_164CDECF_31DD_47E2_957F_F0581279CD43_.wvu.PrintArea" localSheetId="0" hidden="1">'1x4'!$A$1:$AG$93</definedName>
    <definedName name="Z_164CDECF_31DD_47E2_957F_F0581279CD43_.wvu.PrintArea" localSheetId="3" hidden="1">'1x8'!$A$1:$AV$22</definedName>
    <definedName name="Z_164CDECF_31DD_47E2_957F_F0581279CD43_.wvu.PrintArea" localSheetId="1" hidden="1">'dorci'!$A$1:$AL$17</definedName>
    <definedName name="Z_718283BC_6F6E_4096_826F_954773A9173B_.wvu.Cols" localSheetId="6" hidden="1">'Výsledky'!$B:$B,'Výsledky'!#REF!</definedName>
    <definedName name="Z_718283BC_6F6E_4096_826F_954773A9173B_.wvu.FilterData" localSheetId="6" hidden="1">'Výsledky'!$C$6:$F$6</definedName>
    <definedName name="Z_718283BC_6F6E_4096_826F_954773A9173B_.wvu.PrintArea" localSheetId="0" hidden="1">'1x4'!$A$1:$AG$93</definedName>
    <definedName name="Z_718283BC_6F6E_4096_826F_954773A9173B_.wvu.PrintArea" localSheetId="4" hidden="1">'dorky'!$A$1:$M$15</definedName>
    <definedName name="Z_718283BC_6F6E_4096_826F_954773A9173B_.wvu.PrintArea" localSheetId="5" hidden="1">'Pavouk 32'!$A$1:$M$69</definedName>
    <definedName name="Z_718283BC_6F6E_4096_826F_954773A9173B_.wvu.PrintArea" localSheetId="6" hidden="1">'Výsledky'!$A$1:$F$16</definedName>
    <definedName name="Z_74EB79E1_7C0F_4067_9F4A_A2DDCB5F4C4E_.wvu.Cols" localSheetId="3" hidden="1">'1x8'!#REF!,'1x8'!$AY:$BT</definedName>
    <definedName name="Z_74EB79E1_7C0F_4067_9F4A_A2DDCB5F4C4E_.wvu.Cols" localSheetId="6" hidden="1">'Výsledky'!$B:$B</definedName>
    <definedName name="Z_74EB79E1_7C0F_4067_9F4A_A2DDCB5F4C4E_.wvu.FilterData" localSheetId="6" hidden="1">'Výsledky'!$C$6:$F$16</definedName>
    <definedName name="Z_74EB79E1_7C0F_4067_9F4A_A2DDCB5F4C4E_.wvu.PrintArea" localSheetId="0" hidden="1">'1x4'!$A$49:$AG$93</definedName>
    <definedName name="Z_74EB79E1_7C0F_4067_9F4A_A2DDCB5F4C4E_.wvu.PrintArea" localSheetId="2" hidden="1">'1x6'!$A$1:$AU$18</definedName>
    <definedName name="Z_74EB79E1_7C0F_4067_9F4A_A2DDCB5F4C4E_.wvu.PrintArea" localSheetId="3" hidden="1">'1x8'!$A$1:$AV$22</definedName>
    <definedName name="Z_74EB79E1_7C0F_4067_9F4A_A2DDCB5F4C4E_.wvu.PrintArea" localSheetId="1" hidden="1">'dorci'!$A$1:$AL$17</definedName>
    <definedName name="Z_74EB79E1_7C0F_4067_9F4A_A2DDCB5F4C4E_.wvu.PrintArea" localSheetId="4" hidden="1">'dorky'!$A$1:$M$15</definedName>
    <definedName name="Z_74EB79E1_7C0F_4067_9F4A_A2DDCB5F4C4E_.wvu.PrintArea" localSheetId="5" hidden="1">'Pavouk 32'!$A$1:$M$69</definedName>
    <definedName name="Z_74EB79E1_7C0F_4067_9F4A_A2DDCB5F4C4E_.wvu.PrintArea" localSheetId="6" hidden="1">'Výsledky'!$A$1:$F$16</definedName>
  </definedNames>
  <calcPr fullCalcOnLoad="1"/>
</workbook>
</file>

<file path=xl/sharedStrings.xml><?xml version="1.0" encoding="utf-8"?>
<sst xmlns="http://schemas.openxmlformats.org/spreadsheetml/2006/main" count="749" uniqueCount="108">
  <si>
    <t>UTKÁNÍ</t>
  </si>
  <si>
    <t>:</t>
  </si>
  <si>
    <t xml:space="preserve"> -</t>
  </si>
  <si>
    <t>1.kolo</t>
  </si>
  <si>
    <t>2.kolo</t>
  </si>
  <si>
    <t>3.kolo</t>
  </si>
  <si>
    <t>semifinále</t>
  </si>
  <si>
    <t>VÝSLEDKOVÁ LISTINA</t>
  </si>
  <si>
    <t>SKUPINA A</t>
  </si>
  <si>
    <t>Přijmení, jméno, oddíl-klub, okres</t>
  </si>
  <si>
    <t>body</t>
  </si>
  <si>
    <t>skore</t>
  </si>
  <si>
    <t>pořadí</t>
  </si>
  <si>
    <t>STŮL</t>
  </si>
  <si>
    <t>SKUPINA B</t>
  </si>
  <si>
    <t>SKUPINA C</t>
  </si>
  <si>
    <t>SKUPINA D</t>
  </si>
  <si>
    <t>Finále</t>
  </si>
  <si>
    <t>1.</t>
  </si>
  <si>
    <t>2.</t>
  </si>
  <si>
    <t>SKUPINA o 1.-4. místo</t>
  </si>
  <si>
    <t>A1</t>
  </si>
  <si>
    <t>B1</t>
  </si>
  <si>
    <t>B2</t>
  </si>
  <si>
    <t>A2</t>
  </si>
  <si>
    <t>A3</t>
  </si>
  <si>
    <t>A4</t>
  </si>
  <si>
    <t>B3</t>
  </si>
  <si>
    <t>B4</t>
  </si>
  <si>
    <t>C1</t>
  </si>
  <si>
    <t>C2</t>
  </si>
  <si>
    <t>D1</t>
  </si>
  <si>
    <t>D2</t>
  </si>
  <si>
    <t>C3</t>
  </si>
  <si>
    <t>C4</t>
  </si>
  <si>
    <t>D3</t>
  </si>
  <si>
    <t>D4</t>
  </si>
  <si>
    <t>3.</t>
  </si>
  <si>
    <t>4.</t>
  </si>
  <si>
    <t>5.</t>
  </si>
  <si>
    <t>A5</t>
  </si>
  <si>
    <t>Kolo:</t>
  </si>
  <si>
    <t>Pořadí utkání pro 8 učastníků:</t>
  </si>
  <si>
    <t>1-8</t>
  </si>
  <si>
    <t xml:space="preserve"> 8-5</t>
  </si>
  <si>
    <t xml:space="preserve"> 2-8</t>
  </si>
  <si>
    <t xml:space="preserve"> 8-6</t>
  </si>
  <si>
    <t xml:space="preserve"> 3-8</t>
  </si>
  <si>
    <t xml:space="preserve"> 8-7</t>
  </si>
  <si>
    <t xml:space="preserve"> 4-8</t>
  </si>
  <si>
    <t>2-7</t>
  </si>
  <si>
    <t xml:space="preserve"> 6-4</t>
  </si>
  <si>
    <t xml:space="preserve"> 3-1</t>
  </si>
  <si>
    <t xml:space="preserve"> 7-5</t>
  </si>
  <si>
    <t xml:space="preserve"> 4-2</t>
  </si>
  <si>
    <t xml:space="preserve"> 1-6</t>
  </si>
  <si>
    <t xml:space="preserve"> 5-3</t>
  </si>
  <si>
    <t>3-6</t>
  </si>
  <si>
    <t xml:space="preserve"> 7-3</t>
  </si>
  <si>
    <t xml:space="preserve"> 4-7</t>
  </si>
  <si>
    <t xml:space="preserve"> 1-4</t>
  </si>
  <si>
    <t xml:space="preserve"> 5-1</t>
  </si>
  <si>
    <t xml:space="preserve"> 2-5</t>
  </si>
  <si>
    <t xml:space="preserve"> 6-2</t>
  </si>
  <si>
    <t>4-5</t>
  </si>
  <si>
    <t xml:space="preserve"> 1-2</t>
  </si>
  <si>
    <t xml:space="preserve"> 5-6</t>
  </si>
  <si>
    <t xml:space="preserve"> 2-3</t>
  </si>
  <si>
    <t xml:space="preserve"> 6-7</t>
  </si>
  <si>
    <t xml:space="preserve"> 3-4</t>
  </si>
  <si>
    <t xml:space="preserve"> 7-1</t>
  </si>
  <si>
    <t xml:space="preserve"> </t>
  </si>
  <si>
    <t>OV</t>
  </si>
  <si>
    <t>KA</t>
  </si>
  <si>
    <t>Karviná- KLUBsten KST</t>
  </si>
  <si>
    <t>FM</t>
  </si>
  <si>
    <t>Karviná</t>
  </si>
  <si>
    <t>E4</t>
  </si>
  <si>
    <t>Blanco</t>
  </si>
  <si>
    <t>Schneider</t>
  </si>
  <si>
    <t>Endal</t>
  </si>
  <si>
    <t>SKUPINA o 16. - 21. místo</t>
  </si>
  <si>
    <t>složení družstva</t>
  </si>
  <si>
    <t>I. Stupeň</t>
  </si>
  <si>
    <t>II. Stupeň</t>
  </si>
  <si>
    <t>SKUPINA o 5.-8. místo</t>
  </si>
  <si>
    <t>SKUPINA o 9.-12. místo</t>
  </si>
  <si>
    <t>SKUPINA o 13.-16.místo</t>
  </si>
  <si>
    <t>Družstva dorostenců</t>
  </si>
  <si>
    <t>6. února 2010</t>
  </si>
  <si>
    <t>HAVÍŘOV - SKST Baník</t>
  </si>
  <si>
    <t>Družstvo</t>
  </si>
  <si>
    <t>OSTRAVA - Mittal B</t>
  </si>
  <si>
    <t>KARVINÁ - KLUBsten A</t>
  </si>
  <si>
    <t>KARVINÁ - KLUBsten B</t>
  </si>
  <si>
    <t>KARVINÁ - KLUBsten C</t>
  </si>
  <si>
    <t>Družstva dorostenek</t>
  </si>
  <si>
    <t>Havířov- Banik SKST</t>
  </si>
  <si>
    <t xml:space="preserve"> 3/0</t>
  </si>
  <si>
    <t>TOMANOVÁ Tamara, MYNÁŘOVÁ Karolína</t>
  </si>
  <si>
    <t>KRNÁČOVÁ Anna, WARDASOVÁ Beata</t>
  </si>
  <si>
    <t>KRAJSKÝ PŘEBOR DRUŽSTEV DOROSTU MSSST</t>
  </si>
  <si>
    <t xml:space="preserve">JARKOVSKÝ Tomáš; SARGÁNEK David; KOWAL René;  </t>
  </si>
  <si>
    <t xml:space="preserve">MATĚJKA Kamil; KRATOCHVÍL Michal; SCHWARZ Ota;  </t>
  </si>
  <si>
    <t>KOSELLEK Tomáš; HUČKO Tomáš; TRAVNÍČEK Jakub; TYRLÍK Marek</t>
  </si>
  <si>
    <t xml:space="preserve">ŘEZNÍČEK Jakub; WLUKA Radek; KOČÍ Adam;  </t>
  </si>
  <si>
    <t xml:space="preserve">NEPOŽITEK Ondřej; DONÁT David; KNIEZEK Radim;  </t>
  </si>
  <si>
    <t/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</si>
</sst>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\$#,##0\ ;\(\$#,##0\)"/>
    <numFmt numFmtId="166" formatCode="\$#,##0\ ;[Red]\(\$#,##0\)"/>
    <numFmt numFmtId="167" formatCode="\$#,##0.00\ ;\(\$#,##0.00\)"/>
    <numFmt numFmtId="168" formatCode="\$#,##0.00\ ;[Red]\(\$#,##0.00\)"/>
    <numFmt numFmtId="169" formatCode="#\ ?/?"/>
    <numFmt numFmtId="170" formatCode="#\ ??/??"/>
    <numFmt numFmtId="171" formatCode="m/d/yy"/>
    <numFmt numFmtId="172" formatCode="d\-mmm\-yy"/>
    <numFmt numFmtId="173" formatCode="d\-mmm"/>
    <numFmt numFmtId="174" formatCode="mmm\-yy"/>
    <numFmt numFmtId="175" formatCode="m/d/yy\ h:mm"/>
    <numFmt numFmtId="176" formatCode="m/d"/>
    <numFmt numFmtId="177" formatCode="d/m/yy"/>
    <numFmt numFmtId="178" formatCode="d/m/yy\ h:mm"/>
    <numFmt numFmtId="179" formatCode="yy"/>
    <numFmt numFmtId="180" formatCode="0.0"/>
    <numFmt numFmtId="181" formatCode="[$-405]d\.\ mmmm\ yyyy"/>
    <numFmt numFmtId="182" formatCode="[$-F800]dddd\,\ mmmm\ dd\,\ yyyy"/>
    <numFmt numFmtId="183" formatCode="0.000"/>
  </numFmts>
  <fonts count="64">
    <font>
      <sz val="10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16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i/>
      <sz val="12"/>
      <name val="Arial CE"/>
      <family val="2"/>
    </font>
    <font>
      <b/>
      <sz val="18"/>
      <name val="Arial CE"/>
      <family val="0"/>
    </font>
    <font>
      <sz val="16"/>
      <name val="Arial CE"/>
      <family val="0"/>
    </font>
    <font>
      <b/>
      <sz val="30"/>
      <name val="Arial CE"/>
      <family val="0"/>
    </font>
    <font>
      <sz val="20"/>
      <name val="Arial CE"/>
      <family val="0"/>
    </font>
    <font>
      <b/>
      <sz val="20"/>
      <name val="Arial CE"/>
      <family val="0"/>
    </font>
    <font>
      <sz val="36"/>
      <color indexed="8"/>
      <name val="Arial CE"/>
      <family val="2"/>
    </font>
    <font>
      <sz val="36"/>
      <color indexed="10"/>
      <name val="Arial CE"/>
      <family val="2"/>
    </font>
    <font>
      <b/>
      <sz val="36"/>
      <name val="Arial CE"/>
      <family val="2"/>
    </font>
    <font>
      <b/>
      <sz val="24"/>
      <name val="Arial CE"/>
      <family val="2"/>
    </font>
    <font>
      <b/>
      <sz val="36"/>
      <color indexed="12"/>
      <name val="Arial CE"/>
      <family val="2"/>
    </font>
    <font>
      <sz val="24"/>
      <name val="Arial CE"/>
      <family val="2"/>
    </font>
    <font>
      <b/>
      <sz val="16"/>
      <color indexed="8"/>
      <name val="Arial CE"/>
      <family val="2"/>
    </font>
    <font>
      <b/>
      <sz val="20"/>
      <color indexed="8"/>
      <name val="Arial CE"/>
      <family val="2"/>
    </font>
    <font>
      <sz val="24"/>
      <color indexed="10"/>
      <name val="Arial CE"/>
      <family val="2"/>
    </font>
    <font>
      <b/>
      <i/>
      <sz val="14"/>
      <name val="Arial CE"/>
      <family val="2"/>
    </font>
    <font>
      <i/>
      <sz val="14"/>
      <name val="Arial CE"/>
      <family val="2"/>
    </font>
    <font>
      <sz val="14"/>
      <name val="Arial CE"/>
      <family val="2"/>
    </font>
    <font>
      <b/>
      <i/>
      <sz val="10"/>
      <name val="Arial CE"/>
      <family val="2"/>
    </font>
    <font>
      <b/>
      <sz val="24"/>
      <color indexed="8"/>
      <name val="Arial CE"/>
      <family val="2"/>
    </font>
    <font>
      <sz val="8"/>
      <name val="Arial CE"/>
      <family val="0"/>
    </font>
    <font>
      <sz val="36"/>
      <name val="Arial CE"/>
      <family val="2"/>
    </font>
    <font>
      <b/>
      <i/>
      <sz val="48"/>
      <name val="Arial CE"/>
      <family val="2"/>
    </font>
    <font>
      <b/>
      <sz val="10"/>
      <color indexed="10"/>
      <name val="Arial CE"/>
      <family val="0"/>
    </font>
    <font>
      <sz val="22"/>
      <name val="Arial CE"/>
      <family val="2"/>
    </font>
    <font>
      <b/>
      <sz val="22"/>
      <name val="Arial CE"/>
      <family val="2"/>
    </font>
    <font>
      <sz val="12"/>
      <name val="Times New Roman CE"/>
      <family val="1"/>
    </font>
    <font>
      <sz val="11"/>
      <name val="Times New Roman CE"/>
      <family val="1"/>
    </font>
    <font>
      <sz val="14"/>
      <name val="Arial"/>
      <family val="2"/>
    </font>
    <font>
      <sz val="18"/>
      <name val="Arial CE"/>
      <family val="2"/>
    </font>
    <font>
      <b/>
      <i/>
      <sz val="18"/>
      <name val="Arial CE"/>
      <family val="2"/>
    </font>
    <font>
      <b/>
      <u val="single"/>
      <sz val="18"/>
      <name val="Arial CE"/>
      <family val="0"/>
    </font>
    <font>
      <u val="single"/>
      <sz val="18"/>
      <name val="Arial CE"/>
      <family val="0"/>
    </font>
    <font>
      <sz val="12"/>
      <name val="Arial"/>
      <family val="2"/>
    </font>
    <font>
      <i/>
      <sz val="20"/>
      <name val="Arial CE"/>
      <family val="0"/>
    </font>
    <font>
      <b/>
      <i/>
      <sz val="2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4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4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26"/>
      <color indexed="12"/>
      <name val="Arial CE"/>
      <family val="0"/>
    </font>
    <font>
      <sz val="14"/>
      <color indexed="9"/>
      <name val="Arial CE"/>
      <family val="2"/>
    </font>
    <font>
      <sz val="20"/>
      <color indexed="9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lightGray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0" borderId="1" applyNumberFormat="0" applyFont="0" applyFill="0" applyAlignment="0" applyProtection="0"/>
    <xf numFmtId="4" fontId="5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16" borderId="2" applyNumberFormat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17" borderId="0" applyNumberFormat="0" applyBorder="0" applyAlignment="0" applyProtection="0"/>
    <xf numFmtId="0" fontId="5" fillId="0" borderId="0">
      <alignment/>
      <protection/>
    </xf>
    <xf numFmtId="0" fontId="42" fillId="0" borderId="0">
      <alignment/>
      <protection/>
    </xf>
    <xf numFmtId="0" fontId="32" fillId="0" borderId="0">
      <alignment vertical="center"/>
      <protection/>
    </xf>
    <xf numFmtId="2" fontId="0" fillId="0" borderId="0" applyFon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5" fillId="0" borderId="0" applyFill="0" applyBorder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7" borderId="8" applyNumberFormat="0" applyAlignment="0" applyProtection="0"/>
    <xf numFmtId="0" fontId="58" fillId="19" borderId="8" applyNumberFormat="0" applyAlignment="0" applyProtection="0"/>
    <xf numFmtId="0" fontId="59" fillId="19" borderId="9" applyNumberFormat="0" applyAlignment="0" applyProtection="0"/>
    <xf numFmtId="0" fontId="6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23" borderId="0" applyNumberFormat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Fill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12" fillId="0" borderId="0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5" fillId="4" borderId="11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12" xfId="0" applyFont="1" applyFill="1" applyBorder="1" applyAlignment="1" applyProtection="1">
      <alignment horizontal="centerContinuous" vertical="center"/>
      <protection locked="0"/>
    </xf>
    <xf numFmtId="0" fontId="10" fillId="4" borderId="13" xfId="0" applyNumberFormat="1" applyFont="1" applyFill="1" applyBorder="1" applyAlignment="1" applyProtection="1">
      <alignment horizontal="centerContinuous" vertical="center"/>
      <protection locked="0"/>
    </xf>
    <xf numFmtId="0" fontId="8" fillId="0" borderId="14" xfId="0" applyFont="1" applyBorder="1" applyAlignment="1">
      <alignment vertical="center"/>
    </xf>
    <xf numFmtId="10" fontId="8" fillId="0" borderId="0" xfId="59" applyFont="1" applyBorder="1" applyAlignment="1">
      <alignment horizontal="right" vertical="center"/>
    </xf>
    <xf numFmtId="0" fontId="8" fillId="0" borderId="0" xfId="0" applyFont="1" applyFill="1" applyAlignment="1" applyProtection="1">
      <alignment horizontal="centerContinuous" vertical="center"/>
      <protection locked="0"/>
    </xf>
    <xf numFmtId="0" fontId="10" fillId="0" borderId="0" xfId="0" applyNumberFormat="1" applyFont="1" applyFill="1" applyAlignment="1">
      <alignment horizontal="centerContinuous" vertical="center"/>
    </xf>
    <xf numFmtId="0" fontId="10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11" fillId="0" borderId="0" xfId="0" applyFont="1" applyFill="1" applyAlignment="1">
      <alignment horizontal="centerContinuous" vertical="center"/>
    </xf>
    <xf numFmtId="0" fontId="10" fillId="0" borderId="0" xfId="0" applyFont="1" applyAlignment="1">
      <alignment horizontal="right" vertical="center"/>
    </xf>
    <xf numFmtId="0" fontId="8" fillId="0" borderId="14" xfId="0" applyFont="1" applyBorder="1" applyAlignment="1">
      <alignment horizontal="centerContinuous" vertical="center"/>
    </xf>
    <xf numFmtId="0" fontId="0" fillId="0" borderId="14" xfId="0" applyBorder="1" applyAlignment="1">
      <alignment vertical="center"/>
    </xf>
    <xf numFmtId="0" fontId="10" fillId="0" borderId="15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8" fillId="0" borderId="13" xfId="0" applyFont="1" applyFill="1" applyBorder="1" applyAlignment="1" applyProtection="1">
      <alignment horizontal="centerContinuous" vertical="center"/>
      <protection locked="0"/>
    </xf>
    <xf numFmtId="0" fontId="10" fillId="0" borderId="0" xfId="0" applyFont="1" applyAlignment="1">
      <alignment vertical="center"/>
    </xf>
    <xf numFmtId="10" fontId="10" fillId="0" borderId="0" xfId="59" applyFont="1" applyBorder="1" applyAlignment="1">
      <alignment horizontal="right" vertical="center"/>
    </xf>
    <xf numFmtId="0" fontId="15" fillId="4" borderId="16" xfId="0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/>
    </xf>
    <xf numFmtId="0" fontId="15" fillId="4" borderId="0" xfId="0" applyFont="1" applyFill="1" applyAlignment="1" applyProtection="1">
      <alignment/>
      <protection locked="0"/>
    </xf>
    <xf numFmtId="0" fontId="17" fillId="0" borderId="0" xfId="0" applyFont="1" applyAlignment="1">
      <alignment horizontal="right"/>
    </xf>
    <xf numFmtId="0" fontId="15" fillId="0" borderId="0" xfId="0" applyFont="1" applyFill="1" applyAlignment="1" applyProtection="1">
      <alignment/>
      <protection locked="0"/>
    </xf>
    <xf numFmtId="0" fontId="18" fillId="0" borderId="0" xfId="0" applyFont="1" applyAlignment="1">
      <alignment horizontal="centerContinuous"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0" fillId="0" borderId="14" xfId="0" applyFill="1" applyBorder="1" applyAlignment="1">
      <alignment vertical="center"/>
    </xf>
    <xf numFmtId="0" fontId="15" fillId="0" borderId="14" xfId="0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centerContinuous" vertical="center"/>
      <protection locked="0"/>
    </xf>
    <xf numFmtId="0" fontId="8" fillId="0" borderId="14" xfId="0" applyFont="1" applyFill="1" applyBorder="1" applyAlignment="1" applyProtection="1">
      <alignment horizontal="centerContinuous" vertical="center"/>
      <protection locked="0"/>
    </xf>
    <xf numFmtId="0" fontId="18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8" fillId="0" borderId="0" xfId="0" applyFont="1" applyFill="1" applyBorder="1" applyAlignment="1">
      <alignment horizontal="centerContinuous"/>
    </xf>
    <xf numFmtId="0" fontId="14" fillId="0" borderId="0" xfId="0" applyFont="1" applyAlignment="1">
      <alignment/>
    </xf>
    <xf numFmtId="0" fontId="23" fillId="0" borderId="17" xfId="0" applyFont="1" applyBorder="1" applyAlignment="1" applyProtection="1">
      <alignment horizontal="center"/>
      <protection/>
    </xf>
    <xf numFmtId="0" fontId="23" fillId="24" borderId="0" xfId="0" applyFont="1" applyFill="1" applyBorder="1" applyAlignment="1" applyProtection="1">
      <alignment/>
      <protection/>
    </xf>
    <xf numFmtId="0" fontId="23" fillId="24" borderId="18" xfId="0" applyFont="1" applyFill="1" applyBorder="1" applyAlignment="1" applyProtection="1">
      <alignment horizontal="centerContinuous"/>
      <protection/>
    </xf>
    <xf numFmtId="0" fontId="23" fillId="24" borderId="19" xfId="0" applyFont="1" applyFill="1" applyBorder="1" applyAlignment="1" applyProtection="1">
      <alignment/>
      <protection/>
    </xf>
    <xf numFmtId="0" fontId="10" fillId="4" borderId="13" xfId="0" applyNumberFormat="1" applyFont="1" applyFill="1" applyBorder="1" applyAlignment="1" applyProtection="1">
      <alignment horizontal="center" vertical="center"/>
      <protection locked="0"/>
    </xf>
    <xf numFmtId="0" fontId="10" fillId="4" borderId="20" xfId="0" applyNumberFormat="1" applyFont="1" applyFill="1" applyBorder="1" applyAlignment="1" applyProtection="1">
      <alignment horizontal="centerContinuous" vertical="center"/>
      <protection locked="0"/>
    </xf>
    <xf numFmtId="16" fontId="10" fillId="4" borderId="13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Font="1" applyAlignment="1">
      <alignment/>
    </xf>
    <xf numFmtId="0" fontId="8" fillId="0" borderId="0" xfId="0" applyFont="1" applyAlignment="1">
      <alignment horizontal="centerContinuous" vertical="center"/>
    </xf>
    <xf numFmtId="0" fontId="11" fillId="0" borderId="15" xfId="0" applyFont="1" applyBorder="1" applyAlignment="1">
      <alignment horizontal="centerContinuous" vertical="center"/>
    </xf>
    <xf numFmtId="12" fontId="15" fillId="4" borderId="11" xfId="0" applyNumberFormat="1" applyFont="1" applyFill="1" applyBorder="1" applyAlignment="1" applyProtection="1">
      <alignment vertical="center"/>
      <protection locked="0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1" fillId="19" borderId="21" xfId="0" applyFont="1" applyFill="1" applyBorder="1" applyAlignment="1">
      <alignment/>
    </xf>
    <xf numFmtId="0" fontId="0" fillId="19" borderId="21" xfId="0" applyFill="1" applyBorder="1" applyAlignment="1">
      <alignment/>
    </xf>
    <xf numFmtId="0" fontId="0" fillId="4" borderId="21" xfId="0" applyFill="1" applyBorder="1" applyAlignment="1" applyProtection="1">
      <alignment/>
      <protection locked="0"/>
    </xf>
    <xf numFmtId="0" fontId="29" fillId="0" borderId="21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0" fillId="0" borderId="21" xfId="0" applyFill="1" applyBorder="1" applyAlignment="1">
      <alignment/>
    </xf>
    <xf numFmtId="0" fontId="1" fillId="4" borderId="21" xfId="0" applyFont="1" applyFill="1" applyBorder="1" applyAlignment="1" applyProtection="1">
      <alignment/>
      <protection locked="0"/>
    </xf>
    <xf numFmtId="16" fontId="15" fillId="4" borderId="11" xfId="0" applyNumberFormat="1" applyFont="1" applyFill="1" applyBorder="1" applyAlignment="1" applyProtection="1">
      <alignment vertical="center"/>
      <protection locked="0"/>
    </xf>
    <xf numFmtId="0" fontId="23" fillId="0" borderId="22" xfId="0" applyFont="1" applyFill="1" applyBorder="1" applyAlignment="1" applyProtection="1">
      <alignment horizontal="center"/>
      <protection/>
    </xf>
    <xf numFmtId="0" fontId="23" fillId="0" borderId="18" xfId="0" applyFont="1" applyFill="1" applyBorder="1" applyAlignment="1" applyProtection="1">
      <alignment horizontal="center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5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22" fillId="0" borderId="25" xfId="0" applyFont="1" applyBorder="1" applyAlignment="1" applyProtection="1">
      <alignment horizontal="centerContinuous" vertical="center"/>
      <protection/>
    </xf>
    <xf numFmtId="0" fontId="1" fillId="0" borderId="26" xfId="0" applyFont="1" applyBorder="1" applyAlignment="1" applyProtection="1">
      <alignment horizontal="centerContinuous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centerContinuous" vertical="center"/>
      <protection/>
    </xf>
    <xf numFmtId="0" fontId="2" fillId="0" borderId="23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23" fillId="0" borderId="27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3" fillId="0" borderId="27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4" borderId="0" xfId="0" applyFont="1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0" fillId="0" borderId="24" xfId="0" applyBorder="1" applyAlignment="1">
      <alignment horizontal="center"/>
    </xf>
    <xf numFmtId="0" fontId="22" fillId="0" borderId="25" xfId="0" applyFont="1" applyBorder="1" applyAlignment="1">
      <alignment horizontal="centerContinuous" vertical="center"/>
    </xf>
    <xf numFmtId="0" fontId="1" fillId="0" borderId="26" xfId="0" applyFont="1" applyBorder="1" applyAlignment="1">
      <alignment horizontal="centerContinuous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3" fillId="0" borderId="27" xfId="0" applyFont="1" applyBorder="1" applyAlignment="1">
      <alignment/>
    </xf>
    <xf numFmtId="0" fontId="23" fillId="24" borderId="27" xfId="0" applyFont="1" applyFill="1" applyBorder="1" applyAlignment="1" applyProtection="1">
      <alignment/>
      <protection/>
    </xf>
    <xf numFmtId="0" fontId="23" fillId="24" borderId="24" xfId="0" applyFont="1" applyFill="1" applyBorder="1" applyAlignment="1" applyProtection="1">
      <alignment/>
      <protection/>
    </xf>
    <xf numFmtId="0" fontId="8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17" xfId="0" applyFont="1" applyBorder="1" applyAlignment="1" applyProtection="1">
      <alignment horizontal="center"/>
      <protection/>
    </xf>
    <xf numFmtId="0" fontId="10" fillId="24" borderId="0" xfId="0" applyFont="1" applyFill="1" applyBorder="1" applyAlignment="1" applyProtection="1">
      <alignment/>
      <protection/>
    </xf>
    <xf numFmtId="0" fontId="10" fillId="24" borderId="18" xfId="0" applyFont="1" applyFill="1" applyBorder="1" applyAlignment="1" applyProtection="1">
      <alignment horizontal="centerContinuous"/>
      <protection/>
    </xf>
    <xf numFmtId="0" fontId="10" fillId="24" borderId="27" xfId="0" applyFont="1" applyFill="1" applyBorder="1" applyAlignment="1" applyProtection="1">
      <alignment/>
      <protection/>
    </xf>
    <xf numFmtId="0" fontId="10" fillId="24" borderId="19" xfId="0" applyFont="1" applyFill="1" applyBorder="1" applyAlignment="1" applyProtection="1">
      <alignment/>
      <protection/>
    </xf>
    <xf numFmtId="0" fontId="10" fillId="24" borderId="24" xfId="0" applyFont="1" applyFill="1" applyBorder="1" applyAlignment="1" applyProtection="1">
      <alignment/>
      <protection/>
    </xf>
    <xf numFmtId="0" fontId="10" fillId="0" borderId="22" xfId="0" applyFont="1" applyFill="1" applyBorder="1" applyAlignment="1" applyProtection="1">
      <alignment horizontal="center"/>
      <protection/>
    </xf>
    <xf numFmtId="0" fontId="10" fillId="0" borderId="18" xfId="0" applyFont="1" applyFill="1" applyBorder="1" applyAlignment="1" applyProtection="1">
      <alignment horizontal="center"/>
      <protection/>
    </xf>
    <xf numFmtId="0" fontId="10" fillId="0" borderId="23" xfId="0" applyFont="1" applyFill="1" applyBorder="1" applyAlignment="1" applyProtection="1">
      <alignment horizontal="center"/>
      <protection/>
    </xf>
    <xf numFmtId="0" fontId="61" fillId="0" borderId="0" xfId="39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0" xfId="0" applyBorder="1" applyAlignment="1">
      <alignment/>
    </xf>
    <xf numFmtId="0" fontId="24" fillId="0" borderId="0" xfId="0" applyFont="1" applyAlignment="1">
      <alignment horizontal="centerContinuous"/>
    </xf>
    <xf numFmtId="0" fontId="23" fillId="0" borderId="28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Continuous"/>
      <protection locked="0"/>
    </xf>
    <xf numFmtId="0" fontId="5" fillId="24" borderId="22" xfId="0" applyFont="1" applyFill="1" applyBorder="1" applyAlignment="1">
      <alignment horizontal="centerContinuous"/>
    </xf>
    <xf numFmtId="0" fontId="5" fillId="24" borderId="18" xfId="0" applyFont="1" applyFill="1" applyBorder="1" applyAlignment="1">
      <alignment horizontal="centerContinuous"/>
    </xf>
    <xf numFmtId="0" fontId="5" fillId="24" borderId="23" xfId="0" applyFont="1" applyFill="1" applyBorder="1" applyAlignment="1">
      <alignment horizontal="centerContinuous"/>
    </xf>
    <xf numFmtId="0" fontId="5" fillId="24" borderId="27" xfId="0" applyFont="1" applyFill="1" applyBorder="1" applyAlignment="1">
      <alignment/>
    </xf>
    <xf numFmtId="0" fontId="5" fillId="24" borderId="19" xfId="0" applyFont="1" applyFill="1" applyBorder="1" applyAlignment="1">
      <alignment/>
    </xf>
    <xf numFmtId="0" fontId="5" fillId="24" borderId="24" xfId="0" applyFont="1" applyFill="1" applyBorder="1" applyAlignment="1">
      <alignment/>
    </xf>
    <xf numFmtId="0" fontId="4" fillId="0" borderId="0" xfId="0" applyFont="1" applyBorder="1" applyAlignment="1" applyProtection="1">
      <alignment horizontal="center"/>
      <protection locked="0"/>
    </xf>
    <xf numFmtId="0" fontId="23" fillId="24" borderId="0" xfId="0" applyFont="1" applyFill="1" applyBorder="1" applyAlignment="1" applyProtection="1">
      <alignment horizontal="center"/>
      <protection/>
    </xf>
    <xf numFmtId="0" fontId="34" fillId="0" borderId="0" xfId="55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33" fillId="0" borderId="0" xfId="55" applyFont="1" applyAlignment="1" applyProtection="1">
      <alignment vertical="center"/>
      <protection/>
    </xf>
    <xf numFmtId="0" fontId="23" fillId="4" borderId="22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39" fillId="0" borderId="0" xfId="0" applyFont="1" applyAlignment="1" applyProtection="1">
      <alignment/>
      <protection/>
    </xf>
    <xf numFmtId="0" fontId="23" fillId="4" borderId="28" xfId="0" applyFont="1" applyFill="1" applyBorder="1" applyAlignment="1">
      <alignment/>
    </xf>
    <xf numFmtId="0" fontId="23" fillId="4" borderId="28" xfId="0" applyFont="1" applyFill="1" applyBorder="1" applyAlignment="1" applyProtection="1">
      <alignment/>
      <protection locked="0"/>
    </xf>
    <xf numFmtId="0" fontId="62" fillId="0" borderId="27" xfId="0" applyFont="1" applyFill="1" applyBorder="1" applyAlignment="1" applyProtection="1">
      <alignment horizontal="center"/>
      <protection/>
    </xf>
    <xf numFmtId="0" fontId="23" fillId="0" borderId="19" xfId="0" applyFont="1" applyFill="1" applyBorder="1" applyAlignment="1" applyProtection="1">
      <alignment horizontal="center"/>
      <protection/>
    </xf>
    <xf numFmtId="0" fontId="23" fillId="0" borderId="24" xfId="0" applyFont="1" applyFill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10" fillId="4" borderId="22" xfId="0" applyFont="1" applyFill="1" applyBorder="1" applyAlignment="1" applyProtection="1">
      <alignment/>
      <protection locked="0"/>
    </xf>
    <xf numFmtId="0" fontId="10" fillId="4" borderId="28" xfId="0" applyFont="1" applyFill="1" applyBorder="1" applyAlignment="1" applyProtection="1">
      <alignment/>
      <protection locked="0"/>
    </xf>
    <xf numFmtId="0" fontId="10" fillId="24" borderId="0" xfId="0" applyFont="1" applyFill="1" applyBorder="1" applyAlignment="1" applyProtection="1">
      <alignment horizontal="center"/>
      <protection/>
    </xf>
    <xf numFmtId="0" fontId="5" fillId="0" borderId="0" xfId="53" applyBorder="1" applyProtection="1">
      <alignment/>
      <protection/>
    </xf>
    <xf numFmtId="0" fontId="5" fillId="0" borderId="0" xfId="53" applyBorder="1" applyAlignment="1" applyProtection="1">
      <alignment horizontal="center"/>
      <protection/>
    </xf>
    <xf numFmtId="0" fontId="2" fillId="0" borderId="0" xfId="53" applyFont="1" applyFill="1" applyBorder="1" applyAlignment="1" applyProtection="1">
      <alignment/>
      <protection/>
    </xf>
    <xf numFmtId="0" fontId="5" fillId="0" borderId="0" xfId="53" applyFill="1" applyBorder="1" applyAlignment="1" applyProtection="1">
      <alignment/>
      <protection/>
    </xf>
    <xf numFmtId="0" fontId="5" fillId="0" borderId="0" xfId="53" applyBorder="1" applyAlignment="1" applyProtection="1">
      <alignment/>
      <protection/>
    </xf>
    <xf numFmtId="0" fontId="2" fillId="0" borderId="0" xfId="53" applyFont="1" applyBorder="1" applyAlignment="1" applyProtection="1">
      <alignment/>
      <protection/>
    </xf>
    <xf numFmtId="0" fontId="2" fillId="0" borderId="0" xfId="53" applyFont="1" applyBorder="1" applyProtection="1">
      <alignment/>
      <protection/>
    </xf>
    <xf numFmtId="0" fontId="5" fillId="0" borderId="0" xfId="53" applyProtection="1">
      <alignment/>
      <protection/>
    </xf>
    <xf numFmtId="0" fontId="5" fillId="0" borderId="0" xfId="53" applyAlignment="1" applyProtection="1">
      <alignment horizontal="center"/>
      <protection/>
    </xf>
    <xf numFmtId="0" fontId="7" fillId="0" borderId="24" xfId="53" applyFont="1" applyBorder="1" applyAlignment="1" applyProtection="1">
      <alignment horizontal="center"/>
      <protection/>
    </xf>
    <xf numFmtId="0" fontId="36" fillId="0" borderId="29" xfId="53" applyFont="1" applyBorder="1" applyAlignment="1" applyProtection="1">
      <alignment horizontal="center"/>
      <protection/>
    </xf>
    <xf numFmtId="0" fontId="36" fillId="0" borderId="30" xfId="53" applyFont="1" applyBorder="1" applyAlignment="1" applyProtection="1">
      <alignment horizontal="center"/>
      <protection/>
    </xf>
    <xf numFmtId="0" fontId="35" fillId="0" borderId="0" xfId="53" applyFont="1" applyBorder="1" applyAlignment="1" applyProtection="1">
      <alignment horizontal="center"/>
      <protection/>
    </xf>
    <xf numFmtId="0" fontId="35" fillId="0" borderId="0" xfId="53" applyFont="1" applyProtection="1">
      <alignment/>
      <protection/>
    </xf>
    <xf numFmtId="0" fontId="35" fillId="0" borderId="0" xfId="53" applyFont="1" applyAlignment="1" applyProtection="1">
      <alignment horizontal="center"/>
      <protection/>
    </xf>
    <xf numFmtId="0" fontId="11" fillId="0" borderId="23" xfId="0" applyFont="1" applyBorder="1" applyAlignment="1" applyProtection="1">
      <alignment/>
      <protection/>
    </xf>
    <xf numFmtId="0" fontId="10" fillId="0" borderId="28" xfId="0" applyFont="1" applyBorder="1" applyAlignment="1" applyProtection="1">
      <alignment/>
      <protection/>
    </xf>
    <xf numFmtId="0" fontId="10" fillId="0" borderId="27" xfId="0" applyFont="1" applyBorder="1" applyAlignment="1" applyProtection="1">
      <alignment/>
      <protection/>
    </xf>
    <xf numFmtId="0" fontId="10" fillId="19" borderId="22" xfId="53" applyFont="1" applyFill="1" applyBorder="1" applyProtection="1">
      <alignment/>
      <protection/>
    </xf>
    <xf numFmtId="0" fontId="10" fillId="19" borderId="18" xfId="53" applyFont="1" applyFill="1" applyBorder="1" applyProtection="1">
      <alignment/>
      <protection/>
    </xf>
    <xf numFmtId="0" fontId="10" fillId="19" borderId="23" xfId="53" applyFont="1" applyFill="1" applyBorder="1" applyProtection="1">
      <alignment/>
      <protection/>
    </xf>
    <xf numFmtId="0" fontId="23" fillId="0" borderId="0" xfId="53" applyFont="1" applyProtection="1">
      <alignment/>
      <protection/>
    </xf>
    <xf numFmtId="0" fontId="10" fillId="19" borderId="27" xfId="53" applyFont="1" applyFill="1" applyBorder="1" applyProtection="1">
      <alignment/>
      <protection/>
    </xf>
    <xf numFmtId="0" fontId="10" fillId="19" borderId="19" xfId="53" applyFont="1" applyFill="1" applyBorder="1" applyProtection="1">
      <alignment/>
      <protection/>
    </xf>
    <xf numFmtId="0" fontId="10" fillId="19" borderId="24" xfId="53" applyFont="1" applyFill="1" applyBorder="1" applyProtection="1">
      <alignment/>
      <protection/>
    </xf>
    <xf numFmtId="0" fontId="8" fillId="0" borderId="0" xfId="53" applyFont="1" applyBorder="1" applyProtection="1">
      <alignment/>
      <protection/>
    </xf>
    <xf numFmtId="0" fontId="10" fillId="0" borderId="0" xfId="53" applyFont="1" applyBorder="1" applyProtection="1">
      <alignment/>
      <protection/>
    </xf>
    <xf numFmtId="0" fontId="3" fillId="0" borderId="0" xfId="53" applyFont="1" applyProtection="1">
      <alignment/>
      <protection/>
    </xf>
    <xf numFmtId="0" fontId="4" fillId="0" borderId="0" xfId="53" applyFont="1" applyProtection="1">
      <alignment/>
      <protection/>
    </xf>
    <xf numFmtId="0" fontId="2" fillId="0" borderId="0" xfId="53" applyFont="1" applyAlignment="1" applyProtection="1">
      <alignment horizontal="center"/>
      <protection/>
    </xf>
    <xf numFmtId="0" fontId="4" fillId="0" borderId="0" xfId="53" applyFont="1" applyAlignment="1" applyProtection="1">
      <alignment horizontal="center"/>
      <protection/>
    </xf>
    <xf numFmtId="0" fontId="35" fillId="0" borderId="0" xfId="53" applyFont="1" applyProtection="1">
      <alignment/>
      <protection/>
    </xf>
    <xf numFmtId="0" fontId="37" fillId="0" borderId="0" xfId="53" applyFont="1" applyAlignment="1" applyProtection="1">
      <alignment horizontal="center"/>
      <protection/>
    </xf>
    <xf numFmtId="0" fontId="35" fillId="0" borderId="0" xfId="53" applyFont="1" applyAlignment="1" applyProtection="1">
      <alignment horizontal="center"/>
      <protection/>
    </xf>
    <xf numFmtId="16" fontId="35" fillId="0" borderId="0" xfId="53" applyNumberFormat="1" applyFont="1" applyAlignment="1" applyProtection="1">
      <alignment horizontal="center"/>
      <protection/>
    </xf>
    <xf numFmtId="0" fontId="38" fillId="0" borderId="0" xfId="53" applyFont="1" applyAlignment="1" applyProtection="1">
      <alignment horizontal="center"/>
      <protection/>
    </xf>
    <xf numFmtId="0" fontId="38" fillId="0" borderId="0" xfId="53" applyFont="1" applyProtection="1">
      <alignment/>
      <protection/>
    </xf>
    <xf numFmtId="182" fontId="1" fillId="0" borderId="0" xfId="0" applyNumberFormat="1" applyFont="1" applyAlignment="1" applyProtection="1">
      <alignment horizontal="right"/>
      <protection/>
    </xf>
    <xf numFmtId="0" fontId="23" fillId="24" borderId="18" xfId="0" applyFont="1" applyFill="1" applyBorder="1" applyAlignment="1" applyProtection="1">
      <alignment horizontal="center"/>
      <protection/>
    </xf>
    <xf numFmtId="0" fontId="23" fillId="24" borderId="23" xfId="0" applyFont="1" applyFill="1" applyBorder="1" applyAlignment="1" applyProtection="1">
      <alignment horizontal="center"/>
      <protection/>
    </xf>
    <xf numFmtId="0" fontId="23" fillId="24" borderId="22" xfId="0" applyFont="1" applyFill="1" applyBorder="1" applyAlignment="1" applyProtection="1">
      <alignment horizontal="center"/>
      <protection/>
    </xf>
    <xf numFmtId="0" fontId="10" fillId="24" borderId="22" xfId="0" applyFont="1" applyFill="1" applyBorder="1" applyAlignment="1" applyProtection="1">
      <alignment horizontal="center"/>
      <protection/>
    </xf>
    <xf numFmtId="0" fontId="10" fillId="24" borderId="18" xfId="0" applyFont="1" applyFill="1" applyBorder="1" applyAlignment="1" applyProtection="1">
      <alignment horizontal="center"/>
      <protection/>
    </xf>
    <xf numFmtId="0" fontId="10" fillId="24" borderId="23" xfId="0" applyFont="1" applyFill="1" applyBorder="1" applyAlignment="1" applyProtection="1">
      <alignment horizontal="center"/>
      <protection/>
    </xf>
    <xf numFmtId="0" fontId="22" fillId="0" borderId="24" xfId="0" applyFont="1" applyBorder="1" applyAlignment="1" applyProtection="1">
      <alignment horizontal="left" vertical="top" wrapText="1"/>
      <protection/>
    </xf>
    <xf numFmtId="0" fontId="23" fillId="0" borderId="31" xfId="0" applyFont="1" applyBorder="1" applyAlignment="1" applyProtection="1">
      <alignment horizontal="center"/>
      <protection/>
    </xf>
    <xf numFmtId="0" fontId="23" fillId="24" borderId="28" xfId="0" applyFont="1" applyFill="1" applyBorder="1" applyAlignment="1" applyProtection="1">
      <alignment horizontal="center"/>
      <protection/>
    </xf>
    <xf numFmtId="0" fontId="23" fillId="24" borderId="3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40" fillId="0" borderId="24" xfId="0" applyFont="1" applyBorder="1" applyAlignment="1" applyProtection="1">
      <alignment horizontal="left" vertical="top" wrapText="1"/>
      <protection/>
    </xf>
    <xf numFmtId="0" fontId="2" fillId="0" borderId="23" xfId="0" applyFont="1" applyBorder="1" applyAlignment="1" applyProtection="1">
      <alignment horizontal="left"/>
      <protection/>
    </xf>
    <xf numFmtId="0" fontId="22" fillId="0" borderId="24" xfId="0" applyFont="1" applyBorder="1" applyAlignment="1" applyProtection="1">
      <alignment horizontal="left"/>
      <protection/>
    </xf>
    <xf numFmtId="0" fontId="10" fillId="0" borderId="31" xfId="0" applyFont="1" applyBorder="1" applyAlignment="1" applyProtection="1">
      <alignment horizontal="center"/>
      <protection/>
    </xf>
    <xf numFmtId="0" fontId="10" fillId="24" borderId="28" xfId="0" applyFont="1" applyFill="1" applyBorder="1" applyAlignment="1" applyProtection="1">
      <alignment horizontal="center"/>
      <protection/>
    </xf>
    <xf numFmtId="0" fontId="10" fillId="24" borderId="32" xfId="0" applyFont="1" applyFill="1" applyBorder="1" applyAlignment="1" applyProtection="1">
      <alignment horizontal="center"/>
      <protection/>
    </xf>
    <xf numFmtId="0" fontId="10" fillId="24" borderId="22" xfId="0" applyFont="1" applyFill="1" applyBorder="1" applyAlignment="1">
      <alignment horizontal="centerContinuous"/>
    </xf>
    <xf numFmtId="0" fontId="10" fillId="24" borderId="18" xfId="0" applyFont="1" applyFill="1" applyBorder="1" applyAlignment="1">
      <alignment horizontal="centerContinuous"/>
    </xf>
    <xf numFmtId="0" fontId="10" fillId="24" borderId="23" xfId="0" applyFont="1" applyFill="1" applyBorder="1" applyAlignment="1">
      <alignment horizontal="centerContinuous"/>
    </xf>
    <xf numFmtId="0" fontId="10" fillId="24" borderId="27" xfId="0" applyFont="1" applyFill="1" applyBorder="1" applyAlignment="1">
      <alignment/>
    </xf>
    <xf numFmtId="0" fontId="10" fillId="24" borderId="19" xfId="0" applyFont="1" applyFill="1" applyBorder="1" applyAlignment="1">
      <alignment/>
    </xf>
    <xf numFmtId="0" fontId="10" fillId="24" borderId="24" xfId="0" applyFont="1" applyFill="1" applyBorder="1" applyAlignment="1">
      <alignment/>
    </xf>
    <xf numFmtId="0" fontId="63" fillId="0" borderId="27" xfId="0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/>
      <protection/>
    </xf>
    <xf numFmtId="0" fontId="10" fillId="0" borderId="24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19" borderId="0" xfId="0" applyFont="1" applyFill="1" applyAlignment="1" applyProtection="1">
      <alignment horizontal="center"/>
      <protection/>
    </xf>
    <xf numFmtId="0" fontId="4" fillId="19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 horizontal="right"/>
    </xf>
    <xf numFmtId="0" fontId="17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 applyProtection="1">
      <alignment horizontal="centerContinuous" vertical="center"/>
      <protection locked="0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10" fillId="0" borderId="13" xfId="0" applyNumberFormat="1" applyFont="1" applyFill="1" applyBorder="1" applyAlignment="1" applyProtection="1">
      <alignment horizontal="centerContinuous" vertical="center"/>
      <protection locked="0"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Alignment="1" applyProtection="1">
      <alignment/>
      <protection/>
    </xf>
    <xf numFmtId="0" fontId="2" fillId="4" borderId="33" xfId="0" applyFont="1" applyFill="1" applyBorder="1" applyAlignment="1" applyProtection="1">
      <alignment horizontal="center"/>
      <protection locked="0"/>
    </xf>
    <xf numFmtId="0" fontId="23" fillId="0" borderId="34" xfId="0" applyFont="1" applyBorder="1" applyAlignment="1" applyProtection="1">
      <alignment horizontal="center" vertical="center"/>
      <protection/>
    </xf>
    <xf numFmtId="0" fontId="23" fillId="0" borderId="25" xfId="0" applyFont="1" applyBorder="1" applyAlignment="1" applyProtection="1">
      <alignment horizontal="center" vertical="center"/>
      <protection/>
    </xf>
    <xf numFmtId="0" fontId="23" fillId="0" borderId="26" xfId="0" applyFont="1" applyBorder="1" applyAlignment="1" applyProtection="1">
      <alignment horizontal="center" vertical="center"/>
      <protection/>
    </xf>
    <xf numFmtId="0" fontId="31" fillId="4" borderId="35" xfId="0" applyFont="1" applyFill="1" applyBorder="1" applyAlignment="1" applyProtection="1">
      <alignment horizontal="center" vertical="center"/>
      <protection locked="0"/>
    </xf>
    <xf numFmtId="0" fontId="31" fillId="4" borderId="36" xfId="0" applyFont="1" applyFill="1" applyBorder="1" applyAlignment="1" applyProtection="1">
      <alignment horizontal="center" vertical="center"/>
      <protection locked="0"/>
    </xf>
    <xf numFmtId="0" fontId="23" fillId="24" borderId="23" xfId="0" applyFont="1" applyFill="1" applyBorder="1" applyAlignment="1" applyProtection="1">
      <alignment horizontal="center"/>
      <protection/>
    </xf>
    <xf numFmtId="0" fontId="2" fillId="4" borderId="37" xfId="0" applyFont="1" applyFill="1" applyBorder="1" applyAlignment="1" applyProtection="1">
      <alignment horizontal="center"/>
      <protection locked="0"/>
    </xf>
    <xf numFmtId="0" fontId="2" fillId="4" borderId="17" xfId="0" applyFont="1" applyFill="1" applyBorder="1" applyAlignment="1" applyProtection="1">
      <alignment horizontal="center"/>
      <protection locked="0"/>
    </xf>
    <xf numFmtId="0" fontId="2" fillId="4" borderId="38" xfId="0" applyFont="1" applyFill="1" applyBorder="1" applyAlignment="1" applyProtection="1">
      <alignment horizontal="center"/>
      <protection locked="0"/>
    </xf>
    <xf numFmtId="0" fontId="2" fillId="4" borderId="39" xfId="0" applyFont="1" applyFill="1" applyBorder="1" applyAlignment="1" applyProtection="1">
      <alignment horizontal="center"/>
      <protection locked="0"/>
    </xf>
    <xf numFmtId="0" fontId="2" fillId="4" borderId="31" xfId="0" applyFont="1" applyFill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39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8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23" fillId="24" borderId="22" xfId="0" applyFont="1" applyFill="1" applyBorder="1" applyAlignment="1" applyProtection="1">
      <alignment horizontal="center"/>
      <protection/>
    </xf>
    <xf numFmtId="0" fontId="23" fillId="24" borderId="18" xfId="0" applyFont="1" applyFill="1" applyBorder="1" applyAlignment="1" applyProtection="1">
      <alignment horizontal="center"/>
      <protection/>
    </xf>
    <xf numFmtId="0" fontId="30" fillId="0" borderId="35" xfId="0" applyFont="1" applyFill="1" applyBorder="1" applyAlignment="1" applyProtection="1">
      <alignment horizontal="center" vertical="center"/>
      <protection/>
    </xf>
    <xf numFmtId="0" fontId="30" fillId="0" borderId="36" xfId="0" applyFont="1" applyFill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182" fontId="3" fillId="0" borderId="0" xfId="0" applyNumberFormat="1" applyFont="1" applyAlignment="1" applyProtection="1">
      <alignment horizontal="center"/>
      <protection/>
    </xf>
    <xf numFmtId="0" fontId="21" fillId="0" borderId="19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left"/>
      <protection/>
    </xf>
    <xf numFmtId="0" fontId="23" fillId="4" borderId="39" xfId="0" applyFont="1" applyFill="1" applyBorder="1" applyAlignment="1" applyProtection="1">
      <alignment horizontal="center"/>
      <protection locked="0"/>
    </xf>
    <xf numFmtId="0" fontId="23" fillId="4" borderId="31" xfId="0" applyFont="1" applyFill="1" applyBorder="1" applyAlignment="1" applyProtection="1">
      <alignment horizontal="center"/>
      <protection locked="0"/>
    </xf>
    <xf numFmtId="0" fontId="23" fillId="4" borderId="33" xfId="0" applyFont="1" applyFill="1" applyBorder="1" applyAlignment="1" applyProtection="1">
      <alignment horizontal="center"/>
      <protection locked="0"/>
    </xf>
    <xf numFmtId="0" fontId="23" fillId="0" borderId="39" xfId="0" applyFont="1" applyBorder="1" applyAlignment="1" applyProtection="1">
      <alignment horizontal="center"/>
      <protection/>
    </xf>
    <xf numFmtId="0" fontId="23" fillId="0" borderId="31" xfId="0" applyFont="1" applyBorder="1" applyAlignment="1" applyProtection="1">
      <alignment horizontal="center"/>
      <protection/>
    </xf>
    <xf numFmtId="0" fontId="23" fillId="0" borderId="33" xfId="0" applyFont="1" applyBorder="1" applyAlignment="1" applyProtection="1">
      <alignment horizontal="center"/>
      <protection/>
    </xf>
    <xf numFmtId="182" fontId="3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3" fillId="0" borderId="3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1" fillId="0" borderId="19" xfId="0" applyFont="1" applyBorder="1" applyAlignment="1">
      <alignment horizontal="left"/>
    </xf>
    <xf numFmtId="0" fontId="11" fillId="0" borderId="39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0" fontId="11" fillId="0" borderId="33" xfId="0" applyFont="1" applyBorder="1" applyAlignment="1" applyProtection="1">
      <alignment horizontal="center"/>
      <protection/>
    </xf>
    <xf numFmtId="0" fontId="11" fillId="0" borderId="37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11" fillId="0" borderId="38" xfId="0" applyFont="1" applyBorder="1" applyAlignment="1" applyProtection="1">
      <alignment horizontal="center"/>
      <protection/>
    </xf>
    <xf numFmtId="0" fontId="11" fillId="4" borderId="39" xfId="0" applyFont="1" applyFill="1" applyBorder="1" applyAlignment="1" applyProtection="1">
      <alignment horizontal="center"/>
      <protection locked="0"/>
    </xf>
    <xf numFmtId="0" fontId="11" fillId="4" borderId="31" xfId="0" applyFont="1" applyFill="1" applyBorder="1" applyAlignment="1" applyProtection="1">
      <alignment horizontal="center"/>
      <protection locked="0"/>
    </xf>
    <xf numFmtId="0" fontId="11" fillId="4" borderId="33" xfId="0" applyFont="1" applyFill="1" applyBorder="1" applyAlignment="1" applyProtection="1">
      <alignment horizontal="center"/>
      <protection locked="0"/>
    </xf>
    <xf numFmtId="0" fontId="11" fillId="4" borderId="17" xfId="0" applyFont="1" applyFill="1" applyBorder="1" applyAlignment="1" applyProtection="1">
      <alignment horizontal="center"/>
      <protection locked="0"/>
    </xf>
    <xf numFmtId="0" fontId="11" fillId="4" borderId="38" xfId="0" applyFont="1" applyFill="1" applyBorder="1" applyAlignment="1" applyProtection="1">
      <alignment horizontal="center"/>
      <protection locked="0"/>
    </xf>
    <xf numFmtId="0" fontId="36" fillId="0" borderId="25" xfId="53" applyFont="1" applyBorder="1" applyAlignment="1" applyProtection="1">
      <alignment horizontal="center" vertical="center"/>
      <protection/>
    </xf>
    <xf numFmtId="0" fontId="36" fillId="0" borderId="26" xfId="53" applyFont="1" applyBorder="1" applyAlignment="1" applyProtection="1">
      <alignment horizontal="center" vertical="center"/>
      <protection/>
    </xf>
    <xf numFmtId="0" fontId="41" fillId="0" borderId="19" xfId="0" applyFont="1" applyBorder="1" applyAlignment="1" applyProtection="1">
      <alignment horizontal="left"/>
      <protection/>
    </xf>
    <xf numFmtId="0" fontId="14" fillId="0" borderId="0" xfId="53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7" fillId="0" borderId="34" xfId="53" applyFont="1" applyBorder="1" applyAlignment="1" applyProtection="1">
      <alignment horizontal="center"/>
      <protection/>
    </xf>
    <xf numFmtId="0" fontId="7" fillId="0" borderId="25" xfId="53" applyFont="1" applyBorder="1" applyAlignment="1" applyProtection="1">
      <alignment horizontal="center"/>
      <protection/>
    </xf>
    <xf numFmtId="0" fontId="7" fillId="0" borderId="26" xfId="53" applyFont="1" applyBorder="1" applyAlignment="1" applyProtection="1">
      <alignment horizontal="center"/>
      <protection/>
    </xf>
    <xf numFmtId="0" fontId="2" fillId="0" borderId="0" xfId="53" applyFont="1" applyBorder="1" applyAlignment="1" applyProtection="1">
      <alignment/>
      <protection/>
    </xf>
    <xf numFmtId="0" fontId="5" fillId="0" borderId="0" xfId="53" applyBorder="1" applyAlignment="1" applyProtection="1">
      <alignment/>
      <protection/>
    </xf>
    <xf numFmtId="0" fontId="36" fillId="0" borderId="34" xfId="53" applyFont="1" applyBorder="1" applyAlignment="1" applyProtection="1">
      <alignment horizontal="center"/>
      <protection/>
    </xf>
    <xf numFmtId="0" fontId="36" fillId="0" borderId="25" xfId="53" applyFont="1" applyBorder="1" applyAlignment="1" applyProtection="1">
      <alignment horizontal="center"/>
      <protection/>
    </xf>
    <xf numFmtId="0" fontId="36" fillId="0" borderId="26" xfId="53" applyFont="1" applyBorder="1" applyAlignment="1" applyProtection="1">
      <alignment horizontal="center"/>
      <protection/>
    </xf>
    <xf numFmtId="0" fontId="15" fillId="0" borderId="40" xfId="53" applyFont="1" applyBorder="1" applyAlignment="1" applyProtection="1">
      <alignment horizontal="center" vertical="center"/>
      <protection/>
    </xf>
    <xf numFmtId="0" fontId="15" fillId="0" borderId="41" xfId="53" applyFont="1" applyBorder="1" applyAlignment="1" applyProtection="1">
      <alignment horizontal="center" vertical="center"/>
      <protection/>
    </xf>
    <xf numFmtId="0" fontId="11" fillId="4" borderId="37" xfId="0" applyFont="1" applyFill="1" applyBorder="1" applyAlignment="1" applyProtection="1">
      <alignment horizontal="center"/>
      <protection locked="0"/>
    </xf>
    <xf numFmtId="0" fontId="27" fillId="0" borderId="35" xfId="0" applyFont="1" applyFill="1" applyBorder="1" applyAlignment="1" applyProtection="1">
      <alignment horizontal="center" vertical="center"/>
      <protection/>
    </xf>
    <xf numFmtId="0" fontId="27" fillId="0" borderId="36" xfId="0" applyFont="1" applyFill="1" applyBorder="1" applyAlignment="1" applyProtection="1">
      <alignment horizontal="center" vertical="center"/>
      <protection/>
    </xf>
    <xf numFmtId="0" fontId="10" fillId="24" borderId="22" xfId="0" applyFont="1" applyFill="1" applyBorder="1" applyAlignment="1" applyProtection="1">
      <alignment horizontal="center"/>
      <protection/>
    </xf>
    <xf numFmtId="0" fontId="10" fillId="24" borderId="18" xfId="0" applyFont="1" applyFill="1" applyBorder="1" applyAlignment="1" applyProtection="1">
      <alignment horizontal="center"/>
      <protection/>
    </xf>
    <xf numFmtId="0" fontId="10" fillId="24" borderId="23" xfId="0" applyFont="1" applyFill="1" applyBorder="1" applyAlignment="1" applyProtection="1">
      <alignment horizontal="center"/>
      <protection/>
    </xf>
    <xf numFmtId="182" fontId="11" fillId="0" borderId="0" xfId="0" applyNumberFormat="1" applyFont="1" applyAlignment="1" applyProtection="1">
      <alignment horizontal="center"/>
      <protection/>
    </xf>
    <xf numFmtId="0" fontId="14" fillId="4" borderId="35" xfId="0" applyFont="1" applyFill="1" applyBorder="1" applyAlignment="1" applyProtection="1">
      <alignment horizontal="center" vertical="center"/>
      <protection locked="0"/>
    </xf>
    <xf numFmtId="0" fontId="14" fillId="4" borderId="36" xfId="0" applyFont="1" applyFill="1" applyBorder="1" applyAlignment="1" applyProtection="1">
      <alignment horizontal="center" vertical="center"/>
      <protection locked="0"/>
    </xf>
    <xf numFmtId="182" fontId="14" fillId="0" borderId="0" xfId="0" applyNumberFormat="1" applyFont="1" applyAlignment="1">
      <alignment horizont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4" fillId="0" borderId="0" xfId="0" applyFont="1" applyAlignment="1">
      <alignment horizontal="left"/>
    </xf>
    <xf numFmtId="0" fontId="27" fillId="0" borderId="16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4" fillId="0" borderId="0" xfId="0" applyFont="1" applyAlignment="1" applyProtection="1">
      <alignment horizontal="center"/>
      <protection/>
    </xf>
    <xf numFmtId="0" fontId="1" fillId="0" borderId="21" xfId="0" applyFont="1" applyBorder="1" applyAlignment="1">
      <alignment horizontal="center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ČÁRKA" xfId="34"/>
    <cellStyle name="Comma" xfId="35"/>
    <cellStyle name="Comma [0]" xfId="36"/>
    <cellStyle name="Datum" xfId="37"/>
    <cellStyle name="Finanční0" xfId="38"/>
    <cellStyle name="Hyperlink" xfId="39"/>
    <cellStyle name="Chybně" xfId="40"/>
    <cellStyle name="Kontrolní buňka" xfId="41"/>
    <cellStyle name="Měna0" xfId="42"/>
    <cellStyle name="Currency" xfId="43"/>
    <cellStyle name="Currency [0]" xfId="44"/>
    <cellStyle name="Nadpis 1" xfId="45"/>
    <cellStyle name="Nadpis 2" xfId="46"/>
    <cellStyle name="Nadpis 3" xfId="47"/>
    <cellStyle name="Nadpis 4" xfId="48"/>
    <cellStyle name="NADPIS1" xfId="49"/>
    <cellStyle name="NADPIS2" xfId="50"/>
    <cellStyle name="Název" xfId="51"/>
    <cellStyle name="Neutrální" xfId="52"/>
    <cellStyle name="normální 2" xfId="53"/>
    <cellStyle name="normální 3" xfId="54"/>
    <cellStyle name="normální_dvouhry-I.stupeň" xfId="55"/>
    <cellStyle name="Pevný" xfId="56"/>
    <cellStyle name="Poznámka" xfId="57"/>
    <cellStyle name="Percent" xfId="58"/>
    <cellStyle name="procent_VCMUZI" xfId="59"/>
    <cellStyle name="PROCENTA" xfId="60"/>
    <cellStyle name="Propojená buňka" xfId="61"/>
    <cellStyle name="Followed Hyperlink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áhlaví 1" xfId="69"/>
    <cellStyle name="Záhlaví 2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BF620"/>
  <sheetViews>
    <sheetView view="pageBreakPreview" zoomScale="70" zoomScaleNormal="50" zoomScaleSheetLayoutView="70" zoomScalePageLayoutView="0" workbookViewId="0" topLeftCell="A1">
      <selection activeCell="L7" sqref="L7:M8"/>
    </sheetView>
  </sheetViews>
  <sheetFormatPr defaultColWidth="10.25390625" defaultRowHeight="12.75"/>
  <cols>
    <col min="1" max="1" width="6.00390625" style="94" customWidth="1"/>
    <col min="2" max="2" width="5.625" style="94" customWidth="1"/>
    <col min="3" max="3" width="39.75390625" style="94" customWidth="1"/>
    <col min="4" max="4" width="5.625" style="94" customWidth="1"/>
    <col min="5" max="5" width="5.75390625" style="94" customWidth="1"/>
    <col min="6" max="8" width="5.625" style="94" customWidth="1"/>
    <col min="9" max="10" width="5.25390625" style="94" customWidth="1"/>
    <col min="11" max="11" width="5.75390625" style="94" customWidth="1"/>
    <col min="12" max="13" width="5.25390625" style="94" customWidth="1"/>
    <col min="14" max="15" width="5.625" style="94" customWidth="1"/>
    <col min="16" max="16" width="5.875" style="94" customWidth="1"/>
    <col min="17" max="18" width="5.75390625" style="94" customWidth="1"/>
    <col min="19" max="19" width="5.875" style="94" customWidth="1"/>
    <col min="20" max="20" width="6.00390625" style="94" customWidth="1"/>
    <col min="21" max="21" width="5.375" style="94" customWidth="1"/>
    <col min="22" max="22" width="5.25390625" style="94" customWidth="1"/>
    <col min="23" max="23" width="5.375" style="94" customWidth="1"/>
    <col min="24" max="24" width="10.25390625" style="97" customWidth="1"/>
    <col min="25" max="25" width="6.875" style="94" customWidth="1"/>
    <col min="26" max="26" width="2.125" style="94" customWidth="1"/>
    <col min="27" max="27" width="7.25390625" style="94" customWidth="1"/>
    <col min="28" max="28" width="10.25390625" style="94" customWidth="1"/>
    <col min="29" max="29" width="2.875" style="94" hidden="1" customWidth="1"/>
    <col min="30" max="30" width="3.25390625" style="94" hidden="1" customWidth="1"/>
    <col min="31" max="31" width="2.625" style="94" hidden="1" customWidth="1"/>
    <col min="32" max="32" width="3.25390625" style="94" hidden="1" customWidth="1"/>
    <col min="33" max="33" width="10.25390625" style="94" hidden="1" customWidth="1"/>
    <col min="34" max="34" width="2.625" style="94" hidden="1" customWidth="1"/>
    <col min="35" max="35" width="2.75390625" style="94" hidden="1" customWidth="1"/>
    <col min="36" max="36" width="2.625" style="94" hidden="1" customWidth="1"/>
    <col min="37" max="37" width="3.25390625" style="94" hidden="1" customWidth="1"/>
    <col min="38" max="38" width="4.875" style="94" hidden="1" customWidth="1"/>
    <col min="39" max="55" width="3.25390625" style="94" hidden="1" customWidth="1"/>
    <col min="56" max="58" width="3.25390625" style="94" customWidth="1"/>
    <col min="59" max="16384" width="10.25390625" style="94" customWidth="1"/>
  </cols>
  <sheetData>
    <row r="1" spans="1:36" ht="30">
      <c r="A1" s="90" t="e">
        <f>+#REF!</f>
        <v>#REF!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2"/>
      <c r="Y1" s="92"/>
      <c r="Z1" s="92"/>
      <c r="AA1" s="92"/>
      <c r="AB1" s="92"/>
      <c r="AC1" s="92"/>
      <c r="AD1" s="93"/>
      <c r="AE1" s="93"/>
      <c r="AF1" s="93"/>
      <c r="AG1" s="93"/>
      <c r="AH1" s="93"/>
      <c r="AI1" s="93"/>
      <c r="AJ1" s="93"/>
    </row>
    <row r="2" spans="2:36" ht="19.5" customHeight="1">
      <c r="B2" s="95" t="e">
        <f>+#REF!</f>
        <v>#REF!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297" t="e">
        <f>+#REF!</f>
        <v>#REF!</v>
      </c>
      <c r="Y2" s="297"/>
      <c r="Z2" s="297"/>
      <c r="AA2" s="297"/>
      <c r="AB2" s="297"/>
      <c r="AC2" s="95"/>
      <c r="AD2" s="95"/>
      <c r="AE2" s="95"/>
      <c r="AF2" s="95"/>
      <c r="AG2" s="95"/>
      <c r="AH2" s="95"/>
      <c r="AI2" s="95"/>
      <c r="AJ2" s="95"/>
    </row>
    <row r="3" spans="4:33" ht="19.5" customHeight="1">
      <c r="D3" s="96"/>
      <c r="E3" s="96"/>
      <c r="F3" s="96"/>
      <c r="X3" s="94"/>
      <c r="AD3" s="97"/>
      <c r="AE3" s="97"/>
      <c r="AF3" s="97"/>
      <c r="AG3" s="97"/>
    </row>
    <row r="4" ht="19.5" customHeight="1">
      <c r="B4" s="96" t="s">
        <v>83</v>
      </c>
    </row>
    <row r="5" spans="2:27" ht="19.5" customHeight="1" thickBot="1">
      <c r="B5" s="302" t="s">
        <v>8</v>
      </c>
      <c r="C5" s="302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AA5" s="99"/>
    </row>
    <row r="6" spans="1:33" ht="19.5" customHeight="1" thickBot="1">
      <c r="A6" s="100"/>
      <c r="B6" s="101" t="s">
        <v>9</v>
      </c>
      <c r="C6" s="102"/>
      <c r="D6" s="273">
        <f>+A7</f>
        <v>1</v>
      </c>
      <c r="E6" s="274"/>
      <c r="F6" s="274"/>
      <c r="G6" s="274"/>
      <c r="H6" s="275"/>
      <c r="I6" s="273">
        <f>+A9</f>
        <v>2</v>
      </c>
      <c r="J6" s="274"/>
      <c r="K6" s="274"/>
      <c r="L6" s="274"/>
      <c r="M6" s="275"/>
      <c r="N6" s="273">
        <f>+A11</f>
        <v>3</v>
      </c>
      <c r="O6" s="274"/>
      <c r="P6" s="274"/>
      <c r="Q6" s="274"/>
      <c r="R6" s="275"/>
      <c r="S6" s="273">
        <f>+A13</f>
        <v>4</v>
      </c>
      <c r="T6" s="274"/>
      <c r="U6" s="274"/>
      <c r="V6" s="274"/>
      <c r="W6" s="275"/>
      <c r="X6" s="103" t="s">
        <v>10</v>
      </c>
      <c r="Y6" s="294" t="s">
        <v>11</v>
      </c>
      <c r="Z6" s="295"/>
      <c r="AA6" s="296"/>
      <c r="AB6" s="104" t="s">
        <v>12</v>
      </c>
      <c r="AC6" s="105"/>
      <c r="AD6" s="301" t="s">
        <v>0</v>
      </c>
      <c r="AE6" s="301"/>
      <c r="AF6" s="301"/>
      <c r="AG6" s="106" t="s">
        <v>13</v>
      </c>
    </row>
    <row r="7" spans="1:58" ht="19.5" customHeight="1">
      <c r="A7" s="299">
        <v>1</v>
      </c>
      <c r="B7" s="175">
        <v>1</v>
      </c>
      <c r="C7" s="107" t="e">
        <f>IF(B7="","",VLOOKUP(B7,#REF!,2,1))</f>
        <v>#REF!</v>
      </c>
      <c r="D7" s="290"/>
      <c r="E7" s="291"/>
      <c r="F7" s="171"/>
      <c r="G7" s="291"/>
      <c r="H7" s="278"/>
      <c r="I7" s="279"/>
      <c r="J7" s="280"/>
      <c r="K7" s="66" t="s">
        <v>1</v>
      </c>
      <c r="L7" s="280"/>
      <c r="M7" s="281"/>
      <c r="N7" s="279">
        <v>5</v>
      </c>
      <c r="O7" s="280"/>
      <c r="P7" s="66" t="s">
        <v>1</v>
      </c>
      <c r="Q7" s="280">
        <v>0</v>
      </c>
      <c r="R7" s="281"/>
      <c r="S7" s="279">
        <v>5</v>
      </c>
      <c r="T7" s="280"/>
      <c r="U7" s="66" t="s">
        <v>1</v>
      </c>
      <c r="V7" s="280">
        <v>0</v>
      </c>
      <c r="W7" s="281"/>
      <c r="X7" s="292">
        <f>IF(Y8&lt;&gt;0,AM7+AR7+AW7+BB7,"")</f>
        <v>5</v>
      </c>
      <c r="Y7" s="87">
        <f>IF($Y8&lt;&gt;0,+D7+I7+N7+S7,"")</f>
        <v>10</v>
      </c>
      <c r="Z7" s="88" t="s">
        <v>1</v>
      </c>
      <c r="AA7" s="89">
        <f>IF($Y8&lt;&gt;0,+G7+L7+Q7+V7,"")</f>
        <v>0</v>
      </c>
      <c r="AB7" s="276">
        <v>1</v>
      </c>
      <c r="AC7" s="105"/>
      <c r="AD7" s="108">
        <v>1</v>
      </c>
      <c r="AE7" s="109" t="s">
        <v>2</v>
      </c>
      <c r="AF7" s="109">
        <v>4</v>
      </c>
      <c r="AK7" s="110">
        <v>1</v>
      </c>
      <c r="AL7" s="172">
        <f>IF(AB7=1,B7,IF(AB9=1,B9,IF(AB11=1,B11,IF(AB13=1,B13,))))</f>
        <v>1</v>
      </c>
      <c r="AM7" s="110">
        <f>IF(D7="",0,IF(D7&gt;G7,2,1))</f>
        <v>0</v>
      </c>
      <c r="AN7" s="110">
        <f>IF(D7="",0,IF(G7&gt;D7,2,1))</f>
        <v>0</v>
      </c>
      <c r="AO7" s="110"/>
      <c r="AP7" s="110"/>
      <c r="AQ7" s="110"/>
      <c r="AR7" s="110">
        <f>IF(78="",0,IF(I7&gt;L7,2,1))</f>
        <v>1</v>
      </c>
      <c r="AS7" s="110">
        <f>IF(I7="",0,IF(L7&gt;I7,2,1))</f>
        <v>0</v>
      </c>
      <c r="AT7" s="110"/>
      <c r="AU7" s="110"/>
      <c r="AV7" s="110"/>
      <c r="AW7" s="110">
        <f>IF(N7="",0,IF(N7&gt;Q7,2,1))</f>
        <v>2</v>
      </c>
      <c r="AX7" s="110">
        <f>IF(N7="",0,IF(Q7&gt;N7,2,1))</f>
        <v>1</v>
      </c>
      <c r="AY7" s="110"/>
      <c r="AZ7" s="110"/>
      <c r="BA7" s="110"/>
      <c r="BB7" s="110">
        <f>IF(S7="",0,IF(S7&gt;V7,2,1))</f>
        <v>2</v>
      </c>
      <c r="BC7" s="110">
        <f>IF(S7="",0,IF(V7&gt;S7,2,1))</f>
        <v>1</v>
      </c>
      <c r="BD7" s="110"/>
      <c r="BE7" s="110"/>
      <c r="BF7" s="110"/>
    </row>
    <row r="8" spans="1:58" ht="21" customHeight="1" thickBot="1">
      <c r="A8" s="300"/>
      <c r="B8" s="111"/>
      <c r="C8" s="231" t="e">
        <f>IF(B7="","",VLOOKUP(B7,#REF!,3,1))</f>
        <v>#REF!</v>
      </c>
      <c r="D8" s="67"/>
      <c r="E8" s="67"/>
      <c r="F8" s="67"/>
      <c r="G8" s="67"/>
      <c r="H8" s="67"/>
      <c r="I8" s="282"/>
      <c r="J8" s="283"/>
      <c r="K8" s="232" t="s">
        <v>1</v>
      </c>
      <c r="L8" s="283"/>
      <c r="M8" s="272"/>
      <c r="N8" s="282">
        <v>3</v>
      </c>
      <c r="O8" s="283"/>
      <c r="P8" s="232" t="s">
        <v>1</v>
      </c>
      <c r="Q8" s="283">
        <v>4</v>
      </c>
      <c r="R8" s="272"/>
      <c r="S8" s="282">
        <v>5</v>
      </c>
      <c r="T8" s="283"/>
      <c r="U8" s="232" t="s">
        <v>1</v>
      </c>
      <c r="V8" s="283">
        <v>6</v>
      </c>
      <c r="W8" s="272"/>
      <c r="X8" s="293"/>
      <c r="Y8" s="180">
        <f>COUNT(D8:W8)</f>
        <v>4</v>
      </c>
      <c r="Z8" s="181"/>
      <c r="AA8" s="182"/>
      <c r="AB8" s="277"/>
      <c r="AC8" s="105"/>
      <c r="AD8" s="108">
        <v>2</v>
      </c>
      <c r="AE8" s="109" t="s">
        <v>2</v>
      </c>
      <c r="AF8" s="109">
        <v>3</v>
      </c>
      <c r="AG8" s="174"/>
      <c r="AK8" s="110">
        <v>2</v>
      </c>
      <c r="AL8" s="172">
        <f>IF(AB7=2,B7,IF(AB9=2,B9,IF(AB11=2,B11,IF(AB13=2,B13,))))</f>
        <v>8</v>
      </c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</row>
    <row r="9" spans="1:58" ht="19.5" customHeight="1">
      <c r="A9" s="299">
        <v>2</v>
      </c>
      <c r="B9" s="175">
        <v>9</v>
      </c>
      <c r="C9" s="107" t="e">
        <f>IF(B9="","",VLOOKUP(B9,#REF!,2,1))</f>
        <v>#REF!</v>
      </c>
      <c r="D9" s="284">
        <f>IF(L7="","",L7)</f>
      </c>
      <c r="E9" s="285"/>
      <c r="F9" s="66" t="s">
        <v>1</v>
      </c>
      <c r="G9" s="285">
        <f>IF(I7="","",I7)</f>
      </c>
      <c r="H9" s="288"/>
      <c r="I9" s="233"/>
      <c r="J9" s="171"/>
      <c r="K9" s="171"/>
      <c r="L9" s="171"/>
      <c r="M9" s="234"/>
      <c r="N9" s="279">
        <v>5</v>
      </c>
      <c r="O9" s="280"/>
      <c r="P9" s="66" t="s">
        <v>1</v>
      </c>
      <c r="Q9" s="280">
        <v>0</v>
      </c>
      <c r="R9" s="281"/>
      <c r="S9" s="279">
        <v>5</v>
      </c>
      <c r="T9" s="280"/>
      <c r="U9" s="66" t="s">
        <v>1</v>
      </c>
      <c r="V9" s="280">
        <v>0</v>
      </c>
      <c r="W9" s="281"/>
      <c r="X9" s="292">
        <f>IF(Y10&lt;&gt;0,AM9+AR9+AW9+BB9,"")</f>
        <v>4</v>
      </c>
      <c r="Y9" s="87" t="e">
        <f>IF($Y10&lt;&gt;0,+D9+I9+N9+S9,"")</f>
        <v>#VALUE!</v>
      </c>
      <c r="Z9" s="88" t="s">
        <v>1</v>
      </c>
      <c r="AA9" s="89" t="e">
        <f>IF($Y10&lt;&gt;0,+G9+L9+Q9+V9,"")</f>
        <v>#VALUE!</v>
      </c>
      <c r="AB9" s="276">
        <v>3</v>
      </c>
      <c r="AC9" s="112"/>
      <c r="AD9" s="108">
        <v>1</v>
      </c>
      <c r="AE9" s="109" t="s">
        <v>2</v>
      </c>
      <c r="AF9" s="109">
        <v>2</v>
      </c>
      <c r="AG9" s="174"/>
      <c r="AK9" s="110">
        <v>3</v>
      </c>
      <c r="AL9" s="172">
        <f>IF(AB7=3,B7,IF(AB9=3,B9,IF(AB11=3,B11,IF(AB13=3,B13,))))</f>
        <v>9</v>
      </c>
      <c r="AM9" s="110">
        <f>IF(D9="",0,IF(D9&gt;G9,2,1))</f>
        <v>0</v>
      </c>
      <c r="AN9" s="110">
        <f>IF(D9="",0,IF(G9&gt;D9,2,1))</f>
        <v>0</v>
      </c>
      <c r="AO9" s="110"/>
      <c r="AP9" s="110"/>
      <c r="AQ9" s="110"/>
      <c r="AR9" s="110">
        <f>IF(I9="",0,IF(I9&gt;L9,2,1))</f>
        <v>0</v>
      </c>
      <c r="AS9" s="110">
        <f>IF(I9="",0,IF(L9&gt;I9,2,1))</f>
        <v>0</v>
      </c>
      <c r="AT9" s="110"/>
      <c r="AU9" s="110"/>
      <c r="AV9" s="110"/>
      <c r="AW9" s="110">
        <f>IF(N9="",0,IF(N9&gt;Q9,2,1))</f>
        <v>2</v>
      </c>
      <c r="AX9" s="110">
        <f>IF(N9="",0,IF(Q9&gt;N9,2,1))</f>
        <v>1</v>
      </c>
      <c r="AY9" s="110"/>
      <c r="AZ9" s="110"/>
      <c r="BA9" s="110"/>
      <c r="BB9" s="110">
        <f>IF(S9="",0,IF(S9&gt;V9,2,1))</f>
        <v>2</v>
      </c>
      <c r="BC9" s="110">
        <f>IF(S9="",0,IF(V9&gt;S9,2,1))</f>
        <v>1</v>
      </c>
      <c r="BD9" s="110"/>
      <c r="BE9" s="110"/>
      <c r="BF9" s="110"/>
    </row>
    <row r="10" spans="1:58" ht="19.5" customHeight="1" thickBot="1">
      <c r="A10" s="300"/>
      <c r="B10" s="111"/>
      <c r="C10" s="231" t="e">
        <f>IF(B9="","",VLOOKUP(B9,#REF!,3,1))</f>
        <v>#REF!</v>
      </c>
      <c r="D10" s="286">
        <f>IF(L8="","",L8)</f>
      </c>
      <c r="E10" s="287"/>
      <c r="F10" s="232" t="s">
        <v>1</v>
      </c>
      <c r="G10" s="287">
        <f>IF(I8="","",I8)</f>
      </c>
      <c r="H10" s="289"/>
      <c r="I10" s="67"/>
      <c r="J10" s="67"/>
      <c r="K10" s="67"/>
      <c r="L10" s="67"/>
      <c r="M10" s="67"/>
      <c r="N10" s="282">
        <v>7</v>
      </c>
      <c r="O10" s="283"/>
      <c r="P10" s="232" t="s">
        <v>1</v>
      </c>
      <c r="Q10" s="283">
        <v>8</v>
      </c>
      <c r="R10" s="272"/>
      <c r="S10" s="282">
        <v>9</v>
      </c>
      <c r="T10" s="283"/>
      <c r="U10" s="232" t="s">
        <v>1</v>
      </c>
      <c r="V10" s="283">
        <v>10</v>
      </c>
      <c r="W10" s="272"/>
      <c r="X10" s="293"/>
      <c r="Y10" s="180">
        <f>COUNT(D10:W10)</f>
        <v>4</v>
      </c>
      <c r="Z10" s="181"/>
      <c r="AA10" s="182"/>
      <c r="AB10" s="277"/>
      <c r="AC10" s="105"/>
      <c r="AD10" s="108">
        <v>3</v>
      </c>
      <c r="AE10" s="109" t="s">
        <v>2</v>
      </c>
      <c r="AF10" s="109">
        <v>4</v>
      </c>
      <c r="AG10" s="113"/>
      <c r="AK10" s="110">
        <v>4</v>
      </c>
      <c r="AL10" s="172">
        <f>IF(AB7=4,B7,IF(AB9=4,B9,IF(AB11=4,B11,IF(AB13=4,B13,))))</f>
        <v>16</v>
      </c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</row>
    <row r="11" spans="1:58" ht="19.5" customHeight="1">
      <c r="A11" s="299">
        <v>3</v>
      </c>
      <c r="B11" s="175">
        <v>8</v>
      </c>
      <c r="C11" s="107" t="e">
        <f>IF(B11="","",VLOOKUP(B11,#REF!,2,1))</f>
        <v>#REF!</v>
      </c>
      <c r="D11" s="284">
        <f>IF(Q7="","",Q7)</f>
        <v>0</v>
      </c>
      <c r="E11" s="285"/>
      <c r="F11" s="66" t="s">
        <v>1</v>
      </c>
      <c r="G11" s="285">
        <f>IF(N7="","",N7)</f>
        <v>5</v>
      </c>
      <c r="H11" s="288"/>
      <c r="I11" s="284">
        <f>IF(Q9="","",Q9)</f>
        <v>0</v>
      </c>
      <c r="J11" s="285"/>
      <c r="K11" s="66" t="s">
        <v>1</v>
      </c>
      <c r="L11" s="285">
        <f>IF(N9="","",N9)</f>
        <v>5</v>
      </c>
      <c r="M11" s="288"/>
      <c r="N11" s="227"/>
      <c r="O11" s="225"/>
      <c r="P11" s="171"/>
      <c r="Q11" s="225"/>
      <c r="R11" s="226"/>
      <c r="S11" s="279">
        <v>5</v>
      </c>
      <c r="T11" s="280"/>
      <c r="U11" s="66" t="s">
        <v>1</v>
      </c>
      <c r="V11" s="280">
        <v>0</v>
      </c>
      <c r="W11" s="281"/>
      <c r="X11" s="292">
        <f>IF(Y12&lt;&gt;0,AM11+AR11+AW11+BB11,"")</f>
        <v>4</v>
      </c>
      <c r="Y11" s="87">
        <f>IF($Y12&lt;&gt;0,+D11+I11+N11+S11,"")</f>
        <v>5</v>
      </c>
      <c r="Z11" s="88" t="s">
        <v>1</v>
      </c>
      <c r="AA11" s="89">
        <f>IF($Y12&lt;&gt;0,+G11+L11+Q11+V11,"")</f>
        <v>10</v>
      </c>
      <c r="AB11" s="276">
        <v>2</v>
      </c>
      <c r="AC11" s="112"/>
      <c r="AD11" s="108">
        <v>1</v>
      </c>
      <c r="AE11" s="109" t="s">
        <v>2</v>
      </c>
      <c r="AF11" s="109">
        <v>3</v>
      </c>
      <c r="AG11" s="174"/>
      <c r="AK11" s="110"/>
      <c r="AL11" s="110"/>
      <c r="AM11" s="110">
        <f>IF(D12="",0,IF(D11&gt;G11,2,1))</f>
        <v>1</v>
      </c>
      <c r="AN11" s="110">
        <f>IF(D12="",0,IF(G11&gt;D11,2,1))</f>
        <v>2</v>
      </c>
      <c r="AO11" s="110"/>
      <c r="AP11" s="110"/>
      <c r="AQ11" s="110"/>
      <c r="AR11" s="110">
        <f>IF(I12="",0,IF(I11&gt;L11,2,1))</f>
        <v>1</v>
      </c>
      <c r="AS11" s="110">
        <f>IF(I12="",0,IF(L11&gt;I11,2,1))</f>
        <v>2</v>
      </c>
      <c r="AT11" s="110"/>
      <c r="AU11" s="110"/>
      <c r="AV11" s="110"/>
      <c r="AW11" s="110">
        <f>IF(N12="",0,IF(N11&gt;Q11,2,1))</f>
        <v>0</v>
      </c>
      <c r="AX11" s="110">
        <f>IF(N12="",0,IF(Q11&gt;N11,2,1))</f>
        <v>0</v>
      </c>
      <c r="AY11" s="110"/>
      <c r="AZ11" s="110"/>
      <c r="BA11" s="110"/>
      <c r="BB11" s="110">
        <f>IF(S12="",0,IF(S11&gt;V11,2,1))</f>
        <v>2</v>
      </c>
      <c r="BC11" s="110">
        <f>IF(S12="",0,IF(V11&gt;S11,2,1))</f>
        <v>1</v>
      </c>
      <c r="BD11" s="110"/>
      <c r="BE11" s="110"/>
      <c r="BF11" s="110"/>
    </row>
    <row r="12" spans="1:58" ht="19.5" customHeight="1" thickBot="1">
      <c r="A12" s="300"/>
      <c r="B12" s="111"/>
      <c r="C12" s="231" t="e">
        <f>IF(B11="","",VLOOKUP(B11,#REF!,3,1))</f>
        <v>#REF!</v>
      </c>
      <c r="D12" s="286">
        <f>IF(Q8="","",Q8)</f>
        <v>4</v>
      </c>
      <c r="E12" s="287"/>
      <c r="F12" s="232" t="s">
        <v>1</v>
      </c>
      <c r="G12" s="287">
        <f>IF(N8="","",N8)</f>
        <v>3</v>
      </c>
      <c r="H12" s="289"/>
      <c r="I12" s="286">
        <f>IF(Q10="","",Q10)</f>
        <v>8</v>
      </c>
      <c r="J12" s="287"/>
      <c r="K12" s="232" t="s">
        <v>1</v>
      </c>
      <c r="L12" s="287">
        <f>IF(N10="","",N10)</f>
        <v>7</v>
      </c>
      <c r="M12" s="289"/>
      <c r="N12" s="67"/>
      <c r="O12" s="67"/>
      <c r="P12" s="67"/>
      <c r="Q12" s="67"/>
      <c r="R12" s="67"/>
      <c r="S12" s="282">
        <v>11</v>
      </c>
      <c r="T12" s="283"/>
      <c r="U12" s="232" t="s">
        <v>1</v>
      </c>
      <c r="V12" s="283">
        <v>12</v>
      </c>
      <c r="W12" s="272"/>
      <c r="X12" s="293"/>
      <c r="Y12" s="180">
        <f>COUNT(D12:W12)</f>
        <v>6</v>
      </c>
      <c r="Z12" s="181"/>
      <c r="AA12" s="182"/>
      <c r="AB12" s="277"/>
      <c r="AC12" s="105"/>
      <c r="AD12" s="108">
        <v>2</v>
      </c>
      <c r="AE12" s="109" t="s">
        <v>2</v>
      </c>
      <c r="AF12" s="109">
        <v>4</v>
      </c>
      <c r="AG12" s="113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</row>
    <row r="13" spans="1:58" ht="19.5" customHeight="1">
      <c r="A13" s="299">
        <v>4</v>
      </c>
      <c r="B13" s="175">
        <v>16</v>
      </c>
      <c r="C13" s="107" t="e">
        <f>IF(B13="","",VLOOKUP(B13,#REF!,2,1))</f>
        <v>#REF!</v>
      </c>
      <c r="D13" s="284">
        <f>IF(V7="","",V7)</f>
        <v>0</v>
      </c>
      <c r="E13" s="285"/>
      <c r="F13" s="66" t="s">
        <v>1</v>
      </c>
      <c r="G13" s="285">
        <f>IF(S7="","",S7)</f>
        <v>5</v>
      </c>
      <c r="H13" s="288"/>
      <c r="I13" s="284">
        <f>IF(V9="","",V9)</f>
        <v>0</v>
      </c>
      <c r="J13" s="285"/>
      <c r="K13" s="66" t="s">
        <v>1</v>
      </c>
      <c r="L13" s="285">
        <f>IF(S9="","",S9)</f>
        <v>5</v>
      </c>
      <c r="M13" s="288"/>
      <c r="N13" s="284">
        <f>IF(V11="","",V11)</f>
        <v>0</v>
      </c>
      <c r="O13" s="285"/>
      <c r="P13" s="66" t="s">
        <v>1</v>
      </c>
      <c r="Q13" s="285">
        <f>IF(S11="","",S11)</f>
        <v>5</v>
      </c>
      <c r="R13" s="288"/>
      <c r="S13" s="227"/>
      <c r="T13" s="225"/>
      <c r="U13" s="225"/>
      <c r="V13" s="225"/>
      <c r="W13" s="226"/>
      <c r="X13" s="292">
        <f>IF(Y14&lt;&gt;0,AM13+AR13+AW13+BB13,"")</f>
        <v>3</v>
      </c>
      <c r="Y13" s="87">
        <f>IF($Y14&lt;&gt;0,+D13+I13+N13+S13,"")</f>
        <v>0</v>
      </c>
      <c r="Z13" s="88" t="s">
        <v>1</v>
      </c>
      <c r="AA13" s="89">
        <f>IF($Y14&lt;&gt;0,+G13+L13+Q13+V13,"")</f>
        <v>15</v>
      </c>
      <c r="AB13" s="276">
        <v>4</v>
      </c>
      <c r="AC13" s="112"/>
      <c r="AD13" s="108"/>
      <c r="AE13" s="109"/>
      <c r="AF13" s="109"/>
      <c r="AG13" s="174"/>
      <c r="AH13" s="113"/>
      <c r="AI13" s="113"/>
      <c r="AJ13" s="113"/>
      <c r="AK13" s="110"/>
      <c r="AL13" s="110"/>
      <c r="AM13" s="110">
        <f>IF(D14="",0,IF(D13&gt;G13,2,1))</f>
        <v>1</v>
      </c>
      <c r="AN13" s="110">
        <f>IF(D14="",0,IF(G13&gt;D13,2,1))</f>
        <v>2</v>
      </c>
      <c r="AO13" s="110"/>
      <c r="AP13" s="110"/>
      <c r="AQ13" s="110"/>
      <c r="AR13" s="110">
        <f>IF(I14="",0,IF(I13&gt;L13,2,1))</f>
        <v>1</v>
      </c>
      <c r="AS13" s="110">
        <f>IF(I14="",0,IF(L13&gt;I13,2,1))</f>
        <v>2</v>
      </c>
      <c r="AT13" s="110"/>
      <c r="AU13" s="110"/>
      <c r="AV13" s="110"/>
      <c r="AW13" s="110">
        <f>IF(N14="",0,IF(N13&gt;Q13,2,1))</f>
        <v>1</v>
      </c>
      <c r="AX13" s="110">
        <f>IF(N14="",0,IF(Q13&gt;N13,2,1))</f>
        <v>2</v>
      </c>
      <c r="AY13" s="110"/>
      <c r="AZ13" s="110"/>
      <c r="BA13" s="110"/>
      <c r="BB13" s="110">
        <f>IF(S14="",0,IF(S13&gt;V13,2,1))</f>
        <v>0</v>
      </c>
      <c r="BC13" s="110">
        <f>IF(S14="",0,IF(V13&gt;S13,2,1))</f>
        <v>0</v>
      </c>
      <c r="BD13" s="110"/>
      <c r="BE13" s="110"/>
      <c r="BF13" s="110"/>
    </row>
    <row r="14" spans="1:58" ht="19.5" customHeight="1" thickBot="1">
      <c r="A14" s="300"/>
      <c r="B14" s="111"/>
      <c r="C14" s="231" t="e">
        <f>IF(B13="","",VLOOKUP(B13,#REF!,3,1))</f>
        <v>#REF!</v>
      </c>
      <c r="D14" s="286">
        <f>IF(V8="","",V8)</f>
        <v>6</v>
      </c>
      <c r="E14" s="287"/>
      <c r="F14" s="232" t="s">
        <v>1</v>
      </c>
      <c r="G14" s="287">
        <f>IF(S8="","",S8)</f>
        <v>5</v>
      </c>
      <c r="H14" s="289"/>
      <c r="I14" s="286">
        <f>IF(V10="","",V10)</f>
        <v>10</v>
      </c>
      <c r="J14" s="287"/>
      <c r="K14" s="232" t="s">
        <v>1</v>
      </c>
      <c r="L14" s="287">
        <f>IF(S10="","",S10)</f>
        <v>9</v>
      </c>
      <c r="M14" s="289"/>
      <c r="N14" s="286">
        <f>IF(V12="","",V12)</f>
        <v>12</v>
      </c>
      <c r="O14" s="287"/>
      <c r="P14" s="232" t="s">
        <v>1</v>
      </c>
      <c r="Q14" s="287">
        <f>IF(S12="","",S12)</f>
        <v>11</v>
      </c>
      <c r="R14" s="289"/>
      <c r="S14" s="69"/>
      <c r="T14" s="69"/>
      <c r="U14" s="69"/>
      <c r="V14" s="69"/>
      <c r="W14" s="69"/>
      <c r="X14" s="293"/>
      <c r="Y14" s="180">
        <f>COUNT(D14:W14)</f>
        <v>6</v>
      </c>
      <c r="Z14" s="181"/>
      <c r="AA14" s="182"/>
      <c r="AB14" s="277"/>
      <c r="AC14" s="105"/>
      <c r="AD14" s="109"/>
      <c r="AE14" s="109"/>
      <c r="AF14" s="109"/>
      <c r="AG14" s="113"/>
      <c r="AH14" s="113"/>
      <c r="AI14" s="113"/>
      <c r="AJ14" s="113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</row>
    <row r="15" spans="1:36" ht="19.5" customHeight="1">
      <c r="A15" s="114"/>
      <c r="B15" s="115">
        <f>SUM(B7:B14)</f>
        <v>34</v>
      </c>
      <c r="C15" s="116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8"/>
      <c r="T15" s="118"/>
      <c r="U15" s="118"/>
      <c r="V15" s="118"/>
      <c r="W15" s="118"/>
      <c r="X15" s="119"/>
      <c r="Y15" s="120"/>
      <c r="Z15" s="120"/>
      <c r="AA15" s="120"/>
      <c r="AB15" s="121"/>
      <c r="AC15" s="105"/>
      <c r="AD15" s="113"/>
      <c r="AE15" s="113"/>
      <c r="AF15" s="113"/>
      <c r="AG15" s="113"/>
      <c r="AH15" s="113"/>
      <c r="AI15" s="113"/>
      <c r="AJ15" s="113"/>
    </row>
    <row r="16" spans="2:36" ht="19.5" customHeight="1" thickBot="1">
      <c r="B16" s="298" t="s">
        <v>14</v>
      </c>
      <c r="C16" s="298"/>
      <c r="X16" s="122"/>
      <c r="Y16" s="105"/>
      <c r="Z16" s="105"/>
      <c r="AA16" s="123"/>
      <c r="AB16" s="105"/>
      <c r="AC16" s="105"/>
      <c r="AD16" s="113"/>
      <c r="AE16" s="113"/>
      <c r="AF16" s="113"/>
      <c r="AG16" s="113"/>
      <c r="AH16" s="113"/>
      <c r="AI16" s="113"/>
      <c r="AJ16" s="113"/>
    </row>
    <row r="17" spans="1:33" ht="19.5" customHeight="1" thickBot="1">
      <c r="A17" s="100"/>
      <c r="B17" s="101" t="s">
        <v>9</v>
      </c>
      <c r="C17" s="102"/>
      <c r="D17" s="273">
        <f>+A18</f>
        <v>1</v>
      </c>
      <c r="E17" s="274"/>
      <c r="F17" s="274"/>
      <c r="G17" s="274"/>
      <c r="H17" s="275"/>
      <c r="I17" s="273">
        <f>+A20</f>
        <v>2</v>
      </c>
      <c r="J17" s="274"/>
      <c r="K17" s="274"/>
      <c r="L17" s="274"/>
      <c r="M17" s="275"/>
      <c r="N17" s="273">
        <f>+A22</f>
        <v>3</v>
      </c>
      <c r="O17" s="274"/>
      <c r="P17" s="274"/>
      <c r="Q17" s="274"/>
      <c r="R17" s="275"/>
      <c r="S17" s="273">
        <f>+A24</f>
        <v>4</v>
      </c>
      <c r="T17" s="274"/>
      <c r="U17" s="274"/>
      <c r="V17" s="274"/>
      <c r="W17" s="275"/>
      <c r="X17" s="103" t="s">
        <v>10</v>
      </c>
      <c r="Y17" s="294" t="s">
        <v>11</v>
      </c>
      <c r="Z17" s="295"/>
      <c r="AA17" s="296"/>
      <c r="AB17" s="104" t="s">
        <v>12</v>
      </c>
      <c r="AC17" s="105"/>
      <c r="AD17" s="301" t="s">
        <v>0</v>
      </c>
      <c r="AE17" s="301"/>
      <c r="AF17" s="301"/>
      <c r="AG17" s="106" t="s">
        <v>13</v>
      </c>
    </row>
    <row r="18" spans="1:56" ht="19.5" customHeight="1">
      <c r="A18" s="299">
        <v>1</v>
      </c>
      <c r="B18" s="175">
        <v>4</v>
      </c>
      <c r="C18" s="107" t="e">
        <f>IF(B18="","",VLOOKUP(B18,#REF!,2,1))</f>
        <v>#REF!</v>
      </c>
      <c r="D18" s="290"/>
      <c r="E18" s="291"/>
      <c r="F18" s="171"/>
      <c r="G18" s="291"/>
      <c r="H18" s="278"/>
      <c r="I18" s="279">
        <v>5</v>
      </c>
      <c r="J18" s="280"/>
      <c r="K18" s="66" t="s">
        <v>1</v>
      </c>
      <c r="L18" s="280">
        <v>0</v>
      </c>
      <c r="M18" s="281"/>
      <c r="N18" s="279">
        <v>5</v>
      </c>
      <c r="O18" s="280"/>
      <c r="P18" s="66" t="s">
        <v>1</v>
      </c>
      <c r="Q18" s="280">
        <v>0</v>
      </c>
      <c r="R18" s="281"/>
      <c r="S18" s="279">
        <v>5</v>
      </c>
      <c r="T18" s="280"/>
      <c r="U18" s="66" t="s">
        <v>1</v>
      </c>
      <c r="V18" s="280">
        <v>0</v>
      </c>
      <c r="W18" s="281"/>
      <c r="X18" s="292">
        <f>IF(Y8&lt;&gt;0,AM7+AR7+AW7+BB7,"")</f>
        <v>5</v>
      </c>
      <c r="Y18" s="87">
        <f>IF($Y8&lt;&gt;0,+D7+I7+N7+S7,"")</f>
        <v>10</v>
      </c>
      <c r="Z18" s="88" t="s">
        <v>1</v>
      </c>
      <c r="AA18" s="89">
        <f>IF($Y8&lt;&gt;0,+G7+L7+Q7+V7,"")</f>
        <v>0</v>
      </c>
      <c r="AB18" s="276">
        <v>1</v>
      </c>
      <c r="AC18" s="105"/>
      <c r="AD18" s="108">
        <v>1</v>
      </c>
      <c r="AE18" s="109" t="s">
        <v>2</v>
      </c>
      <c r="AF18" s="109">
        <v>4</v>
      </c>
      <c r="AG18" s="113"/>
      <c r="AK18" s="110">
        <v>1</v>
      </c>
      <c r="AL18" s="172">
        <f>IF(AB18=1,B18,IF(AB20=1,B20,IF(AB22=1,B22,IF(AB24=1,B24,))))</f>
        <v>4</v>
      </c>
      <c r="AM18" s="110">
        <f>IF(D18="",0,IF(D18&gt;G18,2,1))</f>
        <v>0</v>
      </c>
      <c r="AN18" s="110">
        <f>IF(D18="",0,IF(G18&gt;D18,2,1))</f>
        <v>0</v>
      </c>
      <c r="AO18" s="110"/>
      <c r="AP18" s="110"/>
      <c r="AQ18" s="110"/>
      <c r="AR18" s="110">
        <f>IF(78="",0,IF(I18&gt;L18,2,1))</f>
        <v>2</v>
      </c>
      <c r="AS18" s="110">
        <f>IF(I18="",0,IF(L18&gt;I18,2,1))</f>
        <v>1</v>
      </c>
      <c r="AT18" s="110"/>
      <c r="AU18" s="110"/>
      <c r="AV18" s="110"/>
      <c r="AW18" s="110">
        <f>IF(N18="",0,IF(N18&gt;Q18,2,1))</f>
        <v>2</v>
      </c>
      <c r="AX18" s="110">
        <f>IF(N18="",0,IF(Q18&gt;N18,2,1))</f>
        <v>1</v>
      </c>
      <c r="AY18" s="110"/>
      <c r="AZ18" s="110"/>
      <c r="BA18" s="110"/>
      <c r="BB18" s="110">
        <f>IF(S18="",0,IF(S18&gt;V18,2,1))</f>
        <v>2</v>
      </c>
      <c r="BC18" s="110">
        <f>IF(S18="",0,IF(V18&gt;S18,2,1))</f>
        <v>1</v>
      </c>
      <c r="BD18" s="110"/>
    </row>
    <row r="19" spans="1:56" ht="19.5" customHeight="1" thickBot="1">
      <c r="A19" s="300"/>
      <c r="B19" s="111"/>
      <c r="C19" s="231" t="e">
        <f>IF(B18="","",VLOOKUP(B18,#REF!,3,1))</f>
        <v>#REF!</v>
      </c>
      <c r="D19" s="67"/>
      <c r="E19" s="67"/>
      <c r="F19" s="67"/>
      <c r="G19" s="67"/>
      <c r="H19" s="67"/>
      <c r="I19" s="282">
        <v>1</v>
      </c>
      <c r="J19" s="283"/>
      <c r="K19" s="232" t="s">
        <v>1</v>
      </c>
      <c r="L19" s="283">
        <v>2</v>
      </c>
      <c r="M19" s="272"/>
      <c r="N19" s="282">
        <v>3</v>
      </c>
      <c r="O19" s="283"/>
      <c r="P19" s="232" t="s">
        <v>1</v>
      </c>
      <c r="Q19" s="283">
        <v>4</v>
      </c>
      <c r="R19" s="272"/>
      <c r="S19" s="282">
        <v>5</v>
      </c>
      <c r="T19" s="283"/>
      <c r="U19" s="232" t="s">
        <v>1</v>
      </c>
      <c r="V19" s="283">
        <v>6</v>
      </c>
      <c r="W19" s="272"/>
      <c r="X19" s="293"/>
      <c r="Y19" s="180">
        <f>COUNT(D8:W8)</f>
        <v>4</v>
      </c>
      <c r="Z19" s="181"/>
      <c r="AA19" s="182"/>
      <c r="AB19" s="277"/>
      <c r="AC19" s="105"/>
      <c r="AD19" s="108">
        <v>2</v>
      </c>
      <c r="AE19" s="109" t="s">
        <v>2</v>
      </c>
      <c r="AF19" s="109">
        <v>3</v>
      </c>
      <c r="AG19" s="113"/>
      <c r="AK19" s="110">
        <v>2</v>
      </c>
      <c r="AL19" s="172">
        <f>IF(AB18=2,B18,IF(AB20=2,B20,IF(AB22=2,B22,IF(AB24=2,B24,))))</f>
        <v>5</v>
      </c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</row>
    <row r="20" spans="1:56" ht="19.5" customHeight="1">
      <c r="A20" s="299">
        <v>2</v>
      </c>
      <c r="B20" s="175">
        <v>12</v>
      </c>
      <c r="C20" s="107" t="e">
        <f>IF(B20="","",VLOOKUP(B20,#REF!,2,1))</f>
        <v>#REF!</v>
      </c>
      <c r="D20" s="284">
        <f>IF(L7="","",L7)</f>
      </c>
      <c r="E20" s="285"/>
      <c r="F20" s="66" t="s">
        <v>1</v>
      </c>
      <c r="G20" s="285">
        <f>IF(I7="","",I7)</f>
      </c>
      <c r="H20" s="288"/>
      <c r="I20" s="233"/>
      <c r="J20" s="171"/>
      <c r="K20" s="171"/>
      <c r="L20" s="171"/>
      <c r="M20" s="234"/>
      <c r="N20" s="279">
        <v>5</v>
      </c>
      <c r="O20" s="280"/>
      <c r="P20" s="66" t="s">
        <v>1</v>
      </c>
      <c r="Q20" s="280">
        <v>0</v>
      </c>
      <c r="R20" s="281"/>
      <c r="S20" s="279">
        <v>5</v>
      </c>
      <c r="T20" s="280"/>
      <c r="U20" s="66" t="s">
        <v>1</v>
      </c>
      <c r="V20" s="280">
        <v>0</v>
      </c>
      <c r="W20" s="281"/>
      <c r="X20" s="292">
        <f>IF(Y10&lt;&gt;0,AM9+AR9+AW9+BB9,"")</f>
        <v>4</v>
      </c>
      <c r="Y20" s="87" t="e">
        <f>IF($Y10&lt;&gt;0,+D9+I9+N9+S9,"")</f>
        <v>#VALUE!</v>
      </c>
      <c r="Z20" s="88" t="s">
        <v>1</v>
      </c>
      <c r="AA20" s="89" t="e">
        <f>IF($Y10&lt;&gt;0,+G9+L9+Q9+V9,"")</f>
        <v>#VALUE!</v>
      </c>
      <c r="AB20" s="276">
        <v>3</v>
      </c>
      <c r="AC20" s="112"/>
      <c r="AD20" s="108">
        <v>1</v>
      </c>
      <c r="AE20" s="109" t="s">
        <v>2</v>
      </c>
      <c r="AF20" s="109">
        <v>2</v>
      </c>
      <c r="AG20" s="113"/>
      <c r="AK20" s="110">
        <v>3</v>
      </c>
      <c r="AL20" s="172">
        <f>IF(AB18=3,B18,IF(AB20=3,B20,IF(AB22=3,B22,IF(AB24=3,B24,))))</f>
        <v>12</v>
      </c>
      <c r="AM20" s="110">
        <f>IF(D20="",0,IF(D20&gt;G20,2,1))</f>
        <v>0</v>
      </c>
      <c r="AN20" s="110">
        <f>IF(D20="",0,IF(G20&gt;D20,2,1))</f>
        <v>0</v>
      </c>
      <c r="AO20" s="110"/>
      <c r="AP20" s="110"/>
      <c r="AQ20" s="110"/>
      <c r="AR20" s="110">
        <f>IF(I20="",0,IF(I20&gt;L20,2,1))</f>
        <v>0</v>
      </c>
      <c r="AS20" s="110">
        <f>IF(I20="",0,IF(L20&gt;I20,2,1))</f>
        <v>0</v>
      </c>
      <c r="AT20" s="110"/>
      <c r="AU20" s="110"/>
      <c r="AV20" s="110"/>
      <c r="AW20" s="110">
        <f>IF(N20="",0,IF(N20&gt;Q20,2,1))</f>
        <v>2</v>
      </c>
      <c r="AX20" s="110">
        <f>IF(N20="",0,IF(Q20&gt;N20,2,1))</f>
        <v>1</v>
      </c>
      <c r="AY20" s="110"/>
      <c r="AZ20" s="110"/>
      <c r="BA20" s="110"/>
      <c r="BB20" s="110">
        <f>IF(S20="",0,IF(S20&gt;V20,2,1))</f>
        <v>2</v>
      </c>
      <c r="BC20" s="110">
        <f>IF(S20="",0,IF(V20&gt;S20,2,1))</f>
        <v>1</v>
      </c>
      <c r="BD20" s="110"/>
    </row>
    <row r="21" spans="1:56" ht="19.5" customHeight="1" thickBot="1">
      <c r="A21" s="300"/>
      <c r="B21" s="111"/>
      <c r="C21" s="231" t="e">
        <f>IF(B20="","",VLOOKUP(B20,#REF!,3,1))</f>
        <v>#REF!</v>
      </c>
      <c r="D21" s="286">
        <f>IF(L8="","",L8)</f>
      </c>
      <c r="E21" s="287"/>
      <c r="F21" s="232" t="s">
        <v>1</v>
      </c>
      <c r="G21" s="287">
        <f>IF(I8="","",I8)</f>
      </c>
      <c r="H21" s="289"/>
      <c r="I21" s="67"/>
      <c r="J21" s="67"/>
      <c r="K21" s="67"/>
      <c r="L21" s="67"/>
      <c r="M21" s="67"/>
      <c r="N21" s="282">
        <v>7</v>
      </c>
      <c r="O21" s="283"/>
      <c r="P21" s="232" t="s">
        <v>1</v>
      </c>
      <c r="Q21" s="283">
        <v>8</v>
      </c>
      <c r="R21" s="272"/>
      <c r="S21" s="282">
        <v>9</v>
      </c>
      <c r="T21" s="283"/>
      <c r="U21" s="232" t="s">
        <v>1</v>
      </c>
      <c r="V21" s="283">
        <v>10</v>
      </c>
      <c r="W21" s="272"/>
      <c r="X21" s="293"/>
      <c r="Y21" s="180">
        <f>COUNT(D10:W10)</f>
        <v>4</v>
      </c>
      <c r="Z21" s="181"/>
      <c r="AA21" s="182"/>
      <c r="AB21" s="277"/>
      <c r="AC21" s="105"/>
      <c r="AD21" s="108">
        <v>3</v>
      </c>
      <c r="AE21" s="109" t="s">
        <v>2</v>
      </c>
      <c r="AF21" s="109">
        <v>4</v>
      </c>
      <c r="AG21" s="113"/>
      <c r="AK21" s="110">
        <v>4</v>
      </c>
      <c r="AL21" s="172">
        <f>IF(AB18=4,B18,IF(AB20=4,B20,IF(AB22=4,B22,IF(AB24=4,B24,))))</f>
        <v>13</v>
      </c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</row>
    <row r="22" spans="1:56" ht="19.5" customHeight="1">
      <c r="A22" s="299">
        <v>3</v>
      </c>
      <c r="B22" s="175">
        <v>5</v>
      </c>
      <c r="C22" s="107" t="e">
        <f>IF(B22="","",VLOOKUP(B22,#REF!,2,1))</f>
        <v>#REF!</v>
      </c>
      <c r="D22" s="284">
        <f>IF(Q7="","",Q7)</f>
        <v>0</v>
      </c>
      <c r="E22" s="285"/>
      <c r="F22" s="66" t="s">
        <v>1</v>
      </c>
      <c r="G22" s="285">
        <f>IF(N7="","",N7)</f>
        <v>5</v>
      </c>
      <c r="H22" s="288"/>
      <c r="I22" s="284">
        <f>IF(Q9="","",Q9)</f>
        <v>0</v>
      </c>
      <c r="J22" s="285"/>
      <c r="K22" s="66" t="s">
        <v>1</v>
      </c>
      <c r="L22" s="285">
        <f>IF(N9="","",N9)</f>
        <v>5</v>
      </c>
      <c r="M22" s="288"/>
      <c r="N22" s="227"/>
      <c r="O22" s="225"/>
      <c r="P22" s="171"/>
      <c r="Q22" s="225"/>
      <c r="R22" s="226"/>
      <c r="S22" s="279">
        <v>5</v>
      </c>
      <c r="T22" s="280"/>
      <c r="U22" s="66" t="s">
        <v>1</v>
      </c>
      <c r="V22" s="280">
        <v>0</v>
      </c>
      <c r="W22" s="281"/>
      <c r="X22" s="292">
        <f>IF(Y12&lt;&gt;0,AM11+AR11+AW11+BB11,"")</f>
        <v>4</v>
      </c>
      <c r="Y22" s="87">
        <f>IF($Y12&lt;&gt;0,+D11+I11+N11+S11,"")</f>
        <v>5</v>
      </c>
      <c r="Z22" s="88" t="s">
        <v>1</v>
      </c>
      <c r="AA22" s="89">
        <f>IF($Y12&lt;&gt;0,+G11+L11+Q11+V11,"")</f>
        <v>10</v>
      </c>
      <c r="AB22" s="276">
        <v>2</v>
      </c>
      <c r="AC22" s="112"/>
      <c r="AD22" s="108">
        <v>1</v>
      </c>
      <c r="AE22" s="109" t="s">
        <v>2</v>
      </c>
      <c r="AF22" s="109">
        <v>3</v>
      </c>
      <c r="AG22" s="113"/>
      <c r="AK22" s="110"/>
      <c r="AL22" s="110"/>
      <c r="AM22" s="110">
        <f>IF(D23="",0,IF(D22&gt;G22,2,1))</f>
        <v>1</v>
      </c>
      <c r="AN22" s="110">
        <f>IF(D23="",0,IF(G22&gt;D22,2,1))</f>
        <v>2</v>
      </c>
      <c r="AO22" s="110"/>
      <c r="AP22" s="110"/>
      <c r="AQ22" s="110"/>
      <c r="AR22" s="110">
        <f>IF(I23="",0,IF(I22&gt;L22,2,1))</f>
        <v>1</v>
      </c>
      <c r="AS22" s="110">
        <f>IF(I23="",0,IF(L22&gt;I22,2,1))</f>
        <v>2</v>
      </c>
      <c r="AT22" s="110"/>
      <c r="AU22" s="110"/>
      <c r="AV22" s="110"/>
      <c r="AW22" s="110">
        <f>IF(N23="",0,IF(N22&gt;Q22,2,1))</f>
        <v>0</v>
      </c>
      <c r="AX22" s="110">
        <f>IF(N23="",0,IF(Q22&gt;N22,2,1))</f>
        <v>0</v>
      </c>
      <c r="AY22" s="110"/>
      <c r="AZ22" s="110"/>
      <c r="BA22" s="110"/>
      <c r="BB22" s="110">
        <f>IF(S23="",0,IF(S22&gt;V22,2,1))</f>
        <v>2</v>
      </c>
      <c r="BC22" s="110">
        <f>IF(S23="",0,IF(V22&gt;S22,2,1))</f>
        <v>1</v>
      </c>
      <c r="BD22" s="110"/>
    </row>
    <row r="23" spans="1:56" ht="19.5" customHeight="1" thickBot="1">
      <c r="A23" s="300"/>
      <c r="B23" s="111"/>
      <c r="C23" s="231" t="e">
        <f>IF(B22="","",VLOOKUP(B22,#REF!,3,1))</f>
        <v>#REF!</v>
      </c>
      <c r="D23" s="286">
        <f>IF(Q8="","",Q8)</f>
        <v>4</v>
      </c>
      <c r="E23" s="287"/>
      <c r="F23" s="232" t="s">
        <v>1</v>
      </c>
      <c r="G23" s="287">
        <f>IF(N8="","",N8)</f>
        <v>3</v>
      </c>
      <c r="H23" s="289"/>
      <c r="I23" s="286">
        <f>IF(Q10="","",Q10)</f>
        <v>8</v>
      </c>
      <c r="J23" s="287"/>
      <c r="K23" s="232" t="s">
        <v>1</v>
      </c>
      <c r="L23" s="287">
        <f>IF(N10="","",N10)</f>
        <v>7</v>
      </c>
      <c r="M23" s="289"/>
      <c r="N23" s="67"/>
      <c r="O23" s="67"/>
      <c r="P23" s="67"/>
      <c r="Q23" s="67"/>
      <c r="R23" s="67"/>
      <c r="S23" s="282">
        <v>11</v>
      </c>
      <c r="T23" s="283"/>
      <c r="U23" s="232" t="s">
        <v>1</v>
      </c>
      <c r="V23" s="283">
        <v>12</v>
      </c>
      <c r="W23" s="272"/>
      <c r="X23" s="293"/>
      <c r="Y23" s="180">
        <f>COUNT(D12:W12)</f>
        <v>6</v>
      </c>
      <c r="Z23" s="181"/>
      <c r="AA23" s="182"/>
      <c r="AB23" s="277"/>
      <c r="AC23" s="105"/>
      <c r="AD23" s="108">
        <v>2</v>
      </c>
      <c r="AE23" s="109" t="s">
        <v>2</v>
      </c>
      <c r="AF23" s="109">
        <v>4</v>
      </c>
      <c r="AG23" s="113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</row>
    <row r="24" spans="1:56" ht="19.5" customHeight="1">
      <c r="A24" s="299">
        <v>4</v>
      </c>
      <c r="B24" s="175">
        <v>13</v>
      </c>
      <c r="C24" s="107" t="e">
        <f>IF(B24="","",VLOOKUP(B24,#REF!,2,1))</f>
        <v>#REF!</v>
      </c>
      <c r="D24" s="284">
        <f>IF(V7="","",V7)</f>
        <v>0</v>
      </c>
      <c r="E24" s="285"/>
      <c r="F24" s="66" t="s">
        <v>1</v>
      </c>
      <c r="G24" s="285">
        <f>IF(S7="","",S7)</f>
        <v>5</v>
      </c>
      <c r="H24" s="288"/>
      <c r="I24" s="284">
        <f>IF(V9="","",V9)</f>
        <v>0</v>
      </c>
      <c r="J24" s="285"/>
      <c r="K24" s="66" t="s">
        <v>1</v>
      </c>
      <c r="L24" s="285">
        <f>IF(S9="","",S9)</f>
        <v>5</v>
      </c>
      <c r="M24" s="288"/>
      <c r="N24" s="284">
        <f>IF(V11="","",V11)</f>
        <v>0</v>
      </c>
      <c r="O24" s="285"/>
      <c r="P24" s="66" t="s">
        <v>1</v>
      </c>
      <c r="Q24" s="285">
        <f>IF(S11="","",S11)</f>
        <v>5</v>
      </c>
      <c r="R24" s="288"/>
      <c r="S24" s="227"/>
      <c r="T24" s="225"/>
      <c r="U24" s="225"/>
      <c r="V24" s="225"/>
      <c r="W24" s="226"/>
      <c r="X24" s="292">
        <f>IF(Y14&lt;&gt;0,AM13+AR13+AW13+BB13,"")</f>
        <v>3</v>
      </c>
      <c r="Y24" s="87">
        <f>IF($Y14&lt;&gt;0,+D13+I13+N13+S13,"")</f>
        <v>0</v>
      </c>
      <c r="Z24" s="88" t="s">
        <v>1</v>
      </c>
      <c r="AA24" s="89">
        <f>IF($Y14&lt;&gt;0,+G13+L13+Q13+V13,"")</f>
        <v>15</v>
      </c>
      <c r="AB24" s="276">
        <v>4</v>
      </c>
      <c r="AC24" s="112"/>
      <c r="AD24" s="113"/>
      <c r="AE24" s="113"/>
      <c r="AF24" s="113"/>
      <c r="AG24" s="113"/>
      <c r="AK24" s="110"/>
      <c r="AL24" s="110"/>
      <c r="AM24" s="110">
        <f>IF(D25="",0,IF(D24&gt;G24,2,1))</f>
        <v>1</v>
      </c>
      <c r="AN24" s="110">
        <f>IF(D25="",0,IF(G24&gt;D24,2,1))</f>
        <v>2</v>
      </c>
      <c r="AO24" s="110"/>
      <c r="AP24" s="110"/>
      <c r="AQ24" s="110"/>
      <c r="AR24" s="110">
        <f>IF(I25="",0,IF(I24&gt;L24,2,1))</f>
        <v>1</v>
      </c>
      <c r="AS24" s="110">
        <f>IF(I25="",0,IF(L24&gt;I24,2,1))</f>
        <v>2</v>
      </c>
      <c r="AT24" s="110"/>
      <c r="AU24" s="110"/>
      <c r="AV24" s="110"/>
      <c r="AW24" s="110">
        <f>IF(N25="",0,IF(N24&gt;Q24,2,1))</f>
        <v>1</v>
      </c>
      <c r="AX24" s="110">
        <f>IF(N25="",0,IF(Q24&gt;N24,2,1))</f>
        <v>2</v>
      </c>
      <c r="AY24" s="110"/>
      <c r="AZ24" s="110"/>
      <c r="BA24" s="110"/>
      <c r="BB24" s="110">
        <f>IF(S25="",0,IF(S24&gt;V24,2,1))</f>
        <v>0</v>
      </c>
      <c r="BC24" s="110">
        <f>IF(S25="",0,IF(V24&gt;S24,2,1))</f>
        <v>0</v>
      </c>
      <c r="BD24" s="110"/>
    </row>
    <row r="25" spans="1:33" ht="19.5" customHeight="1" thickBot="1">
      <c r="A25" s="300"/>
      <c r="B25" s="111"/>
      <c r="C25" s="231" t="e">
        <f>IF(B24="","",VLOOKUP(B24,#REF!,3,1))</f>
        <v>#REF!</v>
      </c>
      <c r="D25" s="286">
        <f>IF(V8="","",V8)</f>
        <v>6</v>
      </c>
      <c r="E25" s="287"/>
      <c r="F25" s="232" t="s">
        <v>1</v>
      </c>
      <c r="G25" s="287">
        <f>IF(S8="","",S8)</f>
        <v>5</v>
      </c>
      <c r="H25" s="289"/>
      <c r="I25" s="286">
        <f>IF(V10="","",V10)</f>
        <v>10</v>
      </c>
      <c r="J25" s="287"/>
      <c r="K25" s="232" t="s">
        <v>1</v>
      </c>
      <c r="L25" s="287">
        <f>IF(S10="","",S10)</f>
        <v>9</v>
      </c>
      <c r="M25" s="289"/>
      <c r="N25" s="286">
        <f>IF(V12="","",V12)</f>
        <v>12</v>
      </c>
      <c r="O25" s="287"/>
      <c r="P25" s="232" t="s">
        <v>1</v>
      </c>
      <c r="Q25" s="287">
        <f>IF(S12="","",S12)</f>
        <v>11</v>
      </c>
      <c r="R25" s="289"/>
      <c r="S25" s="69"/>
      <c r="T25" s="69"/>
      <c r="U25" s="69"/>
      <c r="V25" s="69"/>
      <c r="W25" s="69"/>
      <c r="X25" s="293"/>
      <c r="Y25" s="180">
        <f>COUNT(D14:W14)</f>
        <v>6</v>
      </c>
      <c r="Z25" s="181"/>
      <c r="AA25" s="182"/>
      <c r="AB25" s="277"/>
      <c r="AC25" s="105"/>
      <c r="AD25" s="113"/>
      <c r="AE25" s="113"/>
      <c r="AF25" s="113"/>
      <c r="AG25" s="113"/>
    </row>
    <row r="26" spans="1:33" ht="19.5" customHeight="1">
      <c r="A26" s="114"/>
      <c r="B26" s="115">
        <f>SUM(B18:B25)</f>
        <v>34</v>
      </c>
      <c r="C26" s="116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8"/>
      <c r="T26" s="118"/>
      <c r="U26" s="118"/>
      <c r="V26" s="118"/>
      <c r="W26" s="118"/>
      <c r="X26" s="119"/>
      <c r="Y26" s="120"/>
      <c r="Z26" s="120"/>
      <c r="AA26" s="120"/>
      <c r="AB26" s="121"/>
      <c r="AC26" s="105"/>
      <c r="AD26" s="113"/>
      <c r="AE26" s="113"/>
      <c r="AF26" s="113"/>
      <c r="AG26" s="113"/>
    </row>
    <row r="27" spans="2:33" ht="19.5" customHeight="1" thickBot="1">
      <c r="B27" s="298" t="s">
        <v>15</v>
      </c>
      <c r="C27" s="298"/>
      <c r="X27" s="122"/>
      <c r="Y27" s="105"/>
      <c r="Z27" s="105"/>
      <c r="AA27" s="123"/>
      <c r="AB27" s="105"/>
      <c r="AC27" s="105"/>
      <c r="AD27" s="113"/>
      <c r="AE27" s="113"/>
      <c r="AF27" s="113"/>
      <c r="AG27" s="113"/>
    </row>
    <row r="28" spans="1:33" ht="19.5" customHeight="1" thickBot="1">
      <c r="A28" s="100"/>
      <c r="B28" s="101" t="s">
        <v>9</v>
      </c>
      <c r="C28" s="102"/>
      <c r="D28" s="273">
        <f>+A29</f>
        <v>1</v>
      </c>
      <c r="E28" s="274"/>
      <c r="F28" s="274"/>
      <c r="G28" s="274"/>
      <c r="H28" s="275"/>
      <c r="I28" s="273">
        <f>+A31</f>
        <v>2</v>
      </c>
      <c r="J28" s="274"/>
      <c r="K28" s="274"/>
      <c r="L28" s="274"/>
      <c r="M28" s="275"/>
      <c r="N28" s="273">
        <f>+A33</f>
        <v>3</v>
      </c>
      <c r="O28" s="274"/>
      <c r="P28" s="274"/>
      <c r="Q28" s="274"/>
      <c r="R28" s="275"/>
      <c r="S28" s="273">
        <f>+A35</f>
        <v>4</v>
      </c>
      <c r="T28" s="274"/>
      <c r="U28" s="274"/>
      <c r="V28" s="274"/>
      <c r="W28" s="275"/>
      <c r="X28" s="103" t="s">
        <v>10</v>
      </c>
      <c r="Y28" s="294" t="s">
        <v>11</v>
      </c>
      <c r="Z28" s="295"/>
      <c r="AA28" s="296"/>
      <c r="AB28" s="104" t="s">
        <v>12</v>
      </c>
      <c r="AC28" s="105"/>
      <c r="AD28" s="301" t="s">
        <v>0</v>
      </c>
      <c r="AE28" s="301"/>
      <c r="AF28" s="301"/>
      <c r="AG28" s="106" t="s">
        <v>13</v>
      </c>
    </row>
    <row r="29" spans="1:56" ht="19.5" customHeight="1">
      <c r="A29" s="299">
        <v>1</v>
      </c>
      <c r="B29" s="175">
        <v>3</v>
      </c>
      <c r="C29" s="107" t="e">
        <f>IF(B29="","",VLOOKUP(B29,#REF!,2,1))</f>
        <v>#REF!</v>
      </c>
      <c r="D29" s="290"/>
      <c r="E29" s="291"/>
      <c r="F29" s="171"/>
      <c r="G29" s="291"/>
      <c r="H29" s="278"/>
      <c r="I29" s="279">
        <v>5</v>
      </c>
      <c r="J29" s="280"/>
      <c r="K29" s="66" t="s">
        <v>1</v>
      </c>
      <c r="L29" s="280">
        <v>0</v>
      </c>
      <c r="M29" s="281"/>
      <c r="N29" s="279">
        <v>5</v>
      </c>
      <c r="O29" s="280"/>
      <c r="P29" s="66" t="s">
        <v>1</v>
      </c>
      <c r="Q29" s="280">
        <v>0</v>
      </c>
      <c r="R29" s="281"/>
      <c r="S29" s="279">
        <v>5</v>
      </c>
      <c r="T29" s="280"/>
      <c r="U29" s="66" t="s">
        <v>1</v>
      </c>
      <c r="V29" s="280">
        <v>0</v>
      </c>
      <c r="W29" s="281"/>
      <c r="X29" s="292">
        <f>IF(Y30&lt;&gt;0,AM29+AR29+AW29+BB29,"")</f>
        <v>6</v>
      </c>
      <c r="Y29" s="87">
        <f>IF($Y30&lt;&gt;0,+D29+I29+N29+S29,"")</f>
        <v>15</v>
      </c>
      <c r="Z29" s="88" t="s">
        <v>1</v>
      </c>
      <c r="AA29" s="89">
        <f>IF($Y30&lt;&gt;0,+G29+L29+Q29+V29,"")</f>
        <v>0</v>
      </c>
      <c r="AB29" s="276">
        <v>1</v>
      </c>
      <c r="AC29" s="105"/>
      <c r="AD29" s="108">
        <v>1</v>
      </c>
      <c r="AE29" s="109" t="s">
        <v>2</v>
      </c>
      <c r="AF29" s="109">
        <v>4</v>
      </c>
      <c r="AG29" s="113"/>
      <c r="AK29" s="110">
        <v>1</v>
      </c>
      <c r="AL29" s="172">
        <f>IF(AB29=1,B29,IF(AB31=1,B31,IF(AB33=1,B33,IF(AB35=1,B35,))))</f>
        <v>3</v>
      </c>
      <c r="AM29" s="110">
        <f>IF(D29="",0,IF(D29&gt;G29,2,1))</f>
        <v>0</v>
      </c>
      <c r="AN29" s="110">
        <f>IF(D29="",0,IF(G29&gt;D29,2,1))</f>
        <v>0</v>
      </c>
      <c r="AO29" s="110"/>
      <c r="AP29" s="110"/>
      <c r="AQ29" s="110"/>
      <c r="AR29" s="110">
        <f>IF(78="",0,IF(I29&gt;L29,2,1))</f>
        <v>2</v>
      </c>
      <c r="AS29" s="110">
        <f>IF(I29="",0,IF(L29&gt;I29,2,1))</f>
        <v>1</v>
      </c>
      <c r="AT29" s="110"/>
      <c r="AU29" s="110"/>
      <c r="AV29" s="110"/>
      <c r="AW29" s="110">
        <f>IF(N29="",0,IF(N29&gt;Q29,2,1))</f>
        <v>2</v>
      </c>
      <c r="AX29" s="110">
        <f>IF(N29="",0,IF(Q29&gt;N29,2,1))</f>
        <v>1</v>
      </c>
      <c r="AY29" s="110"/>
      <c r="AZ29" s="110"/>
      <c r="BA29" s="110"/>
      <c r="BB29" s="110">
        <f>IF(S29="",0,IF(S29&gt;V29,2,1))</f>
        <v>2</v>
      </c>
      <c r="BC29" s="110">
        <f>IF(S29="",0,IF(V29&gt;S29,2,1))</f>
        <v>1</v>
      </c>
      <c r="BD29" s="110"/>
    </row>
    <row r="30" spans="1:56" ht="19.5" customHeight="1" thickBot="1">
      <c r="A30" s="300"/>
      <c r="B30" s="111"/>
      <c r="C30" s="231" t="e">
        <f>IF(B29="","",VLOOKUP(B29,#REF!,3,1))</f>
        <v>#REF!</v>
      </c>
      <c r="D30" s="67"/>
      <c r="E30" s="67"/>
      <c r="F30" s="67"/>
      <c r="G30" s="67"/>
      <c r="H30" s="67"/>
      <c r="I30" s="282">
        <v>1</v>
      </c>
      <c r="J30" s="283"/>
      <c r="K30" s="232" t="s">
        <v>1</v>
      </c>
      <c r="L30" s="283">
        <v>2</v>
      </c>
      <c r="M30" s="272"/>
      <c r="N30" s="282">
        <v>3</v>
      </c>
      <c r="O30" s="283"/>
      <c r="P30" s="232" t="s">
        <v>1</v>
      </c>
      <c r="Q30" s="283">
        <v>4</v>
      </c>
      <c r="R30" s="272"/>
      <c r="S30" s="282">
        <v>5</v>
      </c>
      <c r="T30" s="283"/>
      <c r="U30" s="232" t="s">
        <v>1</v>
      </c>
      <c r="V30" s="283">
        <v>6</v>
      </c>
      <c r="W30" s="272"/>
      <c r="X30" s="293"/>
      <c r="Y30" s="180">
        <f>COUNT(D30:W30)</f>
        <v>6</v>
      </c>
      <c r="Z30" s="181"/>
      <c r="AA30" s="182"/>
      <c r="AB30" s="277"/>
      <c r="AC30" s="105"/>
      <c r="AD30" s="108">
        <v>2</v>
      </c>
      <c r="AE30" s="109" t="s">
        <v>2</v>
      </c>
      <c r="AF30" s="109">
        <v>3</v>
      </c>
      <c r="AG30" s="113"/>
      <c r="AK30" s="110">
        <v>2</v>
      </c>
      <c r="AL30" s="172">
        <f>IF(AB29=2,B29,IF(AB31=2,B31,IF(AB33=2,B33,IF(AB35=2,B35,))))</f>
        <v>6</v>
      </c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</row>
    <row r="31" spans="1:56" ht="19.5" customHeight="1">
      <c r="A31" s="299">
        <v>2</v>
      </c>
      <c r="B31" s="175">
        <v>11</v>
      </c>
      <c r="C31" s="107" t="e">
        <f>IF(B31="","",VLOOKUP(B31,#REF!,2,1))</f>
        <v>#REF!</v>
      </c>
      <c r="D31" s="284">
        <f>IF(L29="","",L29)</f>
        <v>0</v>
      </c>
      <c r="E31" s="285"/>
      <c r="F31" s="66" t="s">
        <v>1</v>
      </c>
      <c r="G31" s="285">
        <f>IF(I29="","",I29)</f>
        <v>5</v>
      </c>
      <c r="H31" s="288"/>
      <c r="I31" s="233"/>
      <c r="J31" s="171"/>
      <c r="K31" s="171"/>
      <c r="L31" s="171"/>
      <c r="M31" s="234"/>
      <c r="N31" s="279">
        <v>5</v>
      </c>
      <c r="O31" s="280"/>
      <c r="P31" s="66" t="s">
        <v>1</v>
      </c>
      <c r="Q31" s="280">
        <v>0</v>
      </c>
      <c r="R31" s="281"/>
      <c r="S31" s="279">
        <v>5</v>
      </c>
      <c r="T31" s="280"/>
      <c r="U31" s="66" t="s">
        <v>1</v>
      </c>
      <c r="V31" s="280">
        <v>0</v>
      </c>
      <c r="W31" s="281"/>
      <c r="X31" s="292">
        <f>IF(Y32&lt;&gt;0,AM31+AR31+AW31+BB31,"")</f>
        <v>5</v>
      </c>
      <c r="Y31" s="87">
        <f>IF($Y32&lt;&gt;0,+D31+I31+N31+S31,"")</f>
        <v>10</v>
      </c>
      <c r="Z31" s="88" t="s">
        <v>1</v>
      </c>
      <c r="AA31" s="89">
        <f>IF($Y32&lt;&gt;0,+G31+L31+Q31+V31,"")</f>
        <v>5</v>
      </c>
      <c r="AB31" s="276">
        <v>3</v>
      </c>
      <c r="AC31" s="112"/>
      <c r="AD31" s="108">
        <v>1</v>
      </c>
      <c r="AE31" s="109" t="s">
        <v>2</v>
      </c>
      <c r="AF31" s="109">
        <v>2</v>
      </c>
      <c r="AG31" s="113"/>
      <c r="AK31" s="110">
        <v>3</v>
      </c>
      <c r="AL31" s="172">
        <f>IF(AB29=3,B29,IF(AB31=3,B31,IF(AB33=3,B33,IF(AB35=3,B35,))))</f>
        <v>11</v>
      </c>
      <c r="AM31" s="110">
        <f>IF(D31="",0,IF(D31&gt;G31,2,1))</f>
        <v>1</v>
      </c>
      <c r="AN31" s="110">
        <f>IF(D31="",0,IF(G31&gt;D31,2,1))</f>
        <v>2</v>
      </c>
      <c r="AO31" s="110"/>
      <c r="AP31" s="110"/>
      <c r="AQ31" s="110"/>
      <c r="AR31" s="110">
        <f>IF(I31="",0,IF(I31&gt;L31,2,1))</f>
        <v>0</v>
      </c>
      <c r="AS31" s="110">
        <f>IF(I31="",0,IF(L31&gt;I31,2,1))</f>
        <v>0</v>
      </c>
      <c r="AT31" s="110"/>
      <c r="AU31" s="110"/>
      <c r="AV31" s="110"/>
      <c r="AW31" s="110">
        <f>IF(N31="",0,IF(N31&gt;Q31,2,1))</f>
        <v>2</v>
      </c>
      <c r="AX31" s="110">
        <f>IF(N31="",0,IF(Q31&gt;N31,2,1))</f>
        <v>1</v>
      </c>
      <c r="AY31" s="110"/>
      <c r="AZ31" s="110"/>
      <c r="BA31" s="110"/>
      <c r="BB31" s="110">
        <f>IF(S31="",0,IF(S31&gt;V31,2,1))</f>
        <v>2</v>
      </c>
      <c r="BC31" s="110">
        <f>IF(S31="",0,IF(V31&gt;S31,2,1))</f>
        <v>1</v>
      </c>
      <c r="BD31" s="110"/>
    </row>
    <row r="32" spans="1:56" ht="19.5" customHeight="1" thickBot="1">
      <c r="A32" s="300"/>
      <c r="B32" s="111"/>
      <c r="C32" s="231" t="e">
        <f>IF(B31="","",VLOOKUP(B31,#REF!,3,1))</f>
        <v>#REF!</v>
      </c>
      <c r="D32" s="286">
        <f>IF(L30="","",L30)</f>
        <v>2</v>
      </c>
      <c r="E32" s="287"/>
      <c r="F32" s="232" t="s">
        <v>1</v>
      </c>
      <c r="G32" s="287">
        <f>IF(I30="","",I30)</f>
        <v>1</v>
      </c>
      <c r="H32" s="289"/>
      <c r="I32" s="67"/>
      <c r="J32" s="67"/>
      <c r="K32" s="67"/>
      <c r="L32" s="67"/>
      <c r="M32" s="67"/>
      <c r="N32" s="282">
        <v>7</v>
      </c>
      <c r="O32" s="283"/>
      <c r="P32" s="232" t="s">
        <v>1</v>
      </c>
      <c r="Q32" s="283">
        <v>8</v>
      </c>
      <c r="R32" s="272"/>
      <c r="S32" s="282">
        <v>9</v>
      </c>
      <c r="T32" s="283"/>
      <c r="U32" s="232" t="s">
        <v>1</v>
      </c>
      <c r="V32" s="283">
        <v>10</v>
      </c>
      <c r="W32" s="272"/>
      <c r="X32" s="293"/>
      <c r="Y32" s="180">
        <f>COUNT(D32:W32)</f>
        <v>6</v>
      </c>
      <c r="Z32" s="181"/>
      <c r="AA32" s="182"/>
      <c r="AB32" s="277"/>
      <c r="AC32" s="105"/>
      <c r="AD32" s="108">
        <v>3</v>
      </c>
      <c r="AE32" s="109" t="s">
        <v>2</v>
      </c>
      <c r="AF32" s="109">
        <v>4</v>
      </c>
      <c r="AG32" s="113"/>
      <c r="AK32" s="110">
        <v>4</v>
      </c>
      <c r="AL32" s="172">
        <f>IF(AB29=4,B29,IF(AB31=4,B31,IF(AB33=4,B33,IF(AB35=4,B35,))))</f>
        <v>14</v>
      </c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</row>
    <row r="33" spans="1:56" ht="19.5" customHeight="1">
      <c r="A33" s="299">
        <v>3</v>
      </c>
      <c r="B33" s="175">
        <v>6</v>
      </c>
      <c r="C33" s="107" t="e">
        <f>IF(B33="","",VLOOKUP(B33,#REF!,2,1))</f>
        <v>#REF!</v>
      </c>
      <c r="D33" s="284">
        <f>IF(Q29="","",Q29)</f>
        <v>0</v>
      </c>
      <c r="E33" s="285"/>
      <c r="F33" s="66" t="s">
        <v>1</v>
      </c>
      <c r="G33" s="285">
        <f>IF(N29="","",N29)</f>
        <v>5</v>
      </c>
      <c r="H33" s="288"/>
      <c r="I33" s="284">
        <f>IF(Q31="","",Q31)</f>
        <v>0</v>
      </c>
      <c r="J33" s="285"/>
      <c r="K33" s="66" t="s">
        <v>1</v>
      </c>
      <c r="L33" s="285">
        <f>IF(N31="","",N31)</f>
        <v>5</v>
      </c>
      <c r="M33" s="288"/>
      <c r="N33" s="227"/>
      <c r="O33" s="225"/>
      <c r="P33" s="171"/>
      <c r="Q33" s="225"/>
      <c r="R33" s="226"/>
      <c r="S33" s="279">
        <v>5</v>
      </c>
      <c r="T33" s="280"/>
      <c r="U33" s="66" t="s">
        <v>1</v>
      </c>
      <c r="V33" s="280">
        <v>0</v>
      </c>
      <c r="W33" s="281"/>
      <c r="X33" s="292">
        <f>IF(Y34&lt;&gt;0,AM33+AR33+AW33+BB33,"")</f>
        <v>4</v>
      </c>
      <c r="Y33" s="87">
        <f>IF($Y34&lt;&gt;0,+D33+I33+N33+S33,"")</f>
        <v>5</v>
      </c>
      <c r="Z33" s="88" t="s">
        <v>1</v>
      </c>
      <c r="AA33" s="89">
        <f>IF($Y34&lt;&gt;0,+G33+L33+Q33+V33,"")</f>
        <v>10</v>
      </c>
      <c r="AB33" s="276">
        <v>2</v>
      </c>
      <c r="AC33" s="112"/>
      <c r="AD33" s="108">
        <v>1</v>
      </c>
      <c r="AE33" s="109" t="s">
        <v>2</v>
      </c>
      <c r="AF33" s="109">
        <v>3</v>
      </c>
      <c r="AG33" s="113"/>
      <c r="AK33" s="110"/>
      <c r="AL33" s="110"/>
      <c r="AM33" s="110">
        <f>IF(D34="",0,IF(D33&gt;G33,2,1))</f>
        <v>1</v>
      </c>
      <c r="AN33" s="110">
        <f>IF(D34="",0,IF(G33&gt;D33,2,1))</f>
        <v>2</v>
      </c>
      <c r="AO33" s="110"/>
      <c r="AP33" s="110"/>
      <c r="AQ33" s="110"/>
      <c r="AR33" s="110">
        <f>IF(I34="",0,IF(I33&gt;L33,2,1))</f>
        <v>1</v>
      </c>
      <c r="AS33" s="110">
        <f>IF(I34="",0,IF(L33&gt;I33,2,1))</f>
        <v>2</v>
      </c>
      <c r="AT33" s="110"/>
      <c r="AU33" s="110"/>
      <c r="AV33" s="110"/>
      <c r="AW33" s="110">
        <f>IF(N34="",0,IF(N33&gt;Q33,2,1))</f>
        <v>0</v>
      </c>
      <c r="AX33" s="110">
        <f>IF(N34="",0,IF(Q33&gt;N33,2,1))</f>
        <v>0</v>
      </c>
      <c r="AY33" s="110"/>
      <c r="AZ33" s="110"/>
      <c r="BA33" s="110"/>
      <c r="BB33" s="110">
        <f>IF(S34="",0,IF(S33&gt;V33,2,1))</f>
        <v>2</v>
      </c>
      <c r="BC33" s="110">
        <f>IF(S34="",0,IF(V33&gt;S33,2,1))</f>
        <v>1</v>
      </c>
      <c r="BD33" s="110"/>
    </row>
    <row r="34" spans="1:56" ht="19.5" customHeight="1" thickBot="1">
      <c r="A34" s="300"/>
      <c r="B34" s="111"/>
      <c r="C34" s="231" t="e">
        <f>IF(B33="","",VLOOKUP(B33,#REF!,3,1))</f>
        <v>#REF!</v>
      </c>
      <c r="D34" s="286">
        <f>IF(Q30="","",Q30)</f>
        <v>4</v>
      </c>
      <c r="E34" s="287"/>
      <c r="F34" s="232" t="s">
        <v>1</v>
      </c>
      <c r="G34" s="287">
        <f>IF(N30="","",N30)</f>
        <v>3</v>
      </c>
      <c r="H34" s="289"/>
      <c r="I34" s="286">
        <f>IF(Q32="","",Q32)</f>
        <v>8</v>
      </c>
      <c r="J34" s="287"/>
      <c r="K34" s="232" t="s">
        <v>1</v>
      </c>
      <c r="L34" s="287">
        <f>IF(N32="","",N32)</f>
        <v>7</v>
      </c>
      <c r="M34" s="289"/>
      <c r="N34" s="67"/>
      <c r="O34" s="67"/>
      <c r="P34" s="67"/>
      <c r="Q34" s="67"/>
      <c r="R34" s="67"/>
      <c r="S34" s="282">
        <v>11</v>
      </c>
      <c r="T34" s="283"/>
      <c r="U34" s="232" t="s">
        <v>1</v>
      </c>
      <c r="V34" s="283">
        <v>12</v>
      </c>
      <c r="W34" s="272"/>
      <c r="X34" s="293"/>
      <c r="Y34" s="180">
        <f>COUNT(D34:W34)</f>
        <v>6</v>
      </c>
      <c r="Z34" s="181"/>
      <c r="AA34" s="182"/>
      <c r="AB34" s="277"/>
      <c r="AC34" s="105"/>
      <c r="AD34" s="108">
        <v>2</v>
      </c>
      <c r="AE34" s="109" t="s">
        <v>2</v>
      </c>
      <c r="AF34" s="109">
        <v>4</v>
      </c>
      <c r="AG34" s="113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</row>
    <row r="35" spans="1:56" ht="19.5" customHeight="1">
      <c r="A35" s="299">
        <v>4</v>
      </c>
      <c r="B35" s="175">
        <v>14</v>
      </c>
      <c r="C35" s="107" t="e">
        <f>IF(B35="","",VLOOKUP(B35,#REF!,2,1))</f>
        <v>#REF!</v>
      </c>
      <c r="D35" s="284">
        <f>IF(V29="","",V29)</f>
        <v>0</v>
      </c>
      <c r="E35" s="285"/>
      <c r="F35" s="66" t="s">
        <v>1</v>
      </c>
      <c r="G35" s="285">
        <f>IF(S29="","",S29)</f>
        <v>5</v>
      </c>
      <c r="H35" s="288"/>
      <c r="I35" s="284">
        <f>IF(V31="","",V31)</f>
        <v>0</v>
      </c>
      <c r="J35" s="285"/>
      <c r="K35" s="66" t="s">
        <v>1</v>
      </c>
      <c r="L35" s="285">
        <f>IF(S31="","",S31)</f>
        <v>5</v>
      </c>
      <c r="M35" s="288"/>
      <c r="N35" s="284">
        <f>IF(V33="","",V33)</f>
        <v>0</v>
      </c>
      <c r="O35" s="285"/>
      <c r="P35" s="66" t="s">
        <v>1</v>
      </c>
      <c r="Q35" s="285">
        <f>IF(S33="","",S33)</f>
        <v>5</v>
      </c>
      <c r="R35" s="288"/>
      <c r="S35" s="227"/>
      <c r="T35" s="225"/>
      <c r="U35" s="225"/>
      <c r="V35" s="225"/>
      <c r="W35" s="226"/>
      <c r="X35" s="292">
        <f>IF(Y36&lt;&gt;0,AM35+AR35+AW35+BB35,"")</f>
        <v>3</v>
      </c>
      <c r="Y35" s="87">
        <f>IF($Y36&lt;&gt;0,+D35+I35+N35+S35,"")</f>
        <v>0</v>
      </c>
      <c r="Z35" s="88" t="s">
        <v>1</v>
      </c>
      <c r="AA35" s="89">
        <f>IF($Y36&lt;&gt;0,+G35+L35+Q35+V35,"")</f>
        <v>15</v>
      </c>
      <c r="AB35" s="276">
        <v>4</v>
      </c>
      <c r="AC35" s="112"/>
      <c r="AD35" s="113"/>
      <c r="AE35" s="113"/>
      <c r="AF35" s="113"/>
      <c r="AG35" s="113"/>
      <c r="AK35" s="110"/>
      <c r="AL35" s="110"/>
      <c r="AM35" s="110">
        <f>IF(D36="",0,IF(D35&gt;G35,2,1))</f>
        <v>1</v>
      </c>
      <c r="AN35" s="110">
        <f>IF(D36="",0,IF(G35&gt;D35,2,1))</f>
        <v>2</v>
      </c>
      <c r="AO35" s="110"/>
      <c r="AP35" s="110"/>
      <c r="AQ35" s="110"/>
      <c r="AR35" s="110">
        <f>IF(I36="",0,IF(I35&gt;L35,2,1))</f>
        <v>1</v>
      </c>
      <c r="AS35" s="110">
        <f>IF(I36="",0,IF(L35&gt;I35,2,1))</f>
        <v>2</v>
      </c>
      <c r="AT35" s="110"/>
      <c r="AU35" s="110"/>
      <c r="AV35" s="110"/>
      <c r="AW35" s="110">
        <f>IF(N36="",0,IF(N35&gt;Q35,2,1))</f>
        <v>1</v>
      </c>
      <c r="AX35" s="110">
        <f>IF(N36="",0,IF(Q35&gt;N35,2,1))</f>
        <v>2</v>
      </c>
      <c r="AY35" s="110"/>
      <c r="AZ35" s="110"/>
      <c r="BA35" s="110"/>
      <c r="BB35" s="110">
        <f>IF(S36="",0,IF(S35&gt;V35,2,1))</f>
        <v>0</v>
      </c>
      <c r="BC35" s="110">
        <f>IF(S36="",0,IF(V35&gt;S35,2,1))</f>
        <v>0</v>
      </c>
      <c r="BD35" s="110"/>
    </row>
    <row r="36" spans="1:33" ht="19.5" customHeight="1" thickBot="1">
      <c r="A36" s="300"/>
      <c r="B36" s="111"/>
      <c r="C36" s="231" t="e">
        <f>IF(B35="","",VLOOKUP(B35,#REF!,3,1))</f>
        <v>#REF!</v>
      </c>
      <c r="D36" s="286">
        <f>IF(V30="","",V30)</f>
        <v>6</v>
      </c>
      <c r="E36" s="287"/>
      <c r="F36" s="232" t="s">
        <v>1</v>
      </c>
      <c r="G36" s="287">
        <f>IF(S30="","",S30)</f>
        <v>5</v>
      </c>
      <c r="H36" s="289"/>
      <c r="I36" s="286">
        <f>IF(V32="","",V32)</f>
        <v>10</v>
      </c>
      <c r="J36" s="287"/>
      <c r="K36" s="232" t="s">
        <v>1</v>
      </c>
      <c r="L36" s="287">
        <f>IF(S32="","",S32)</f>
        <v>9</v>
      </c>
      <c r="M36" s="289"/>
      <c r="N36" s="286">
        <f>IF(V34="","",V34)</f>
        <v>12</v>
      </c>
      <c r="O36" s="287"/>
      <c r="P36" s="232" t="s">
        <v>1</v>
      </c>
      <c r="Q36" s="287">
        <f>IF(S34="","",S34)</f>
        <v>11</v>
      </c>
      <c r="R36" s="289"/>
      <c r="S36" s="69"/>
      <c r="T36" s="69"/>
      <c r="U36" s="69"/>
      <c r="V36" s="69"/>
      <c r="W36" s="69"/>
      <c r="X36" s="293"/>
      <c r="Y36" s="180">
        <f>COUNT(D36:W36)</f>
        <v>6</v>
      </c>
      <c r="Z36" s="181"/>
      <c r="AA36" s="182"/>
      <c r="AB36" s="277"/>
      <c r="AC36" s="105"/>
      <c r="AD36" s="113"/>
      <c r="AE36" s="113"/>
      <c r="AF36" s="113"/>
      <c r="AG36" s="113"/>
    </row>
    <row r="37" spans="1:33" ht="19.5" customHeight="1">
      <c r="A37" s="114"/>
      <c r="B37" s="115">
        <f>SUM(B29:B36)</f>
        <v>34</v>
      </c>
      <c r="C37" s="116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8"/>
      <c r="T37" s="118"/>
      <c r="U37" s="118"/>
      <c r="V37" s="118"/>
      <c r="W37" s="118"/>
      <c r="X37" s="119"/>
      <c r="Y37" s="120"/>
      <c r="Z37" s="120"/>
      <c r="AA37" s="120"/>
      <c r="AB37" s="121"/>
      <c r="AC37" s="105"/>
      <c r="AD37" s="113"/>
      <c r="AE37" s="113"/>
      <c r="AF37" s="113"/>
      <c r="AG37" s="113"/>
    </row>
    <row r="38" spans="2:33" ht="19.5" customHeight="1" thickBot="1">
      <c r="B38" s="298" t="s">
        <v>16</v>
      </c>
      <c r="C38" s="298"/>
      <c r="X38" s="122"/>
      <c r="Y38" s="105"/>
      <c r="Z38" s="105"/>
      <c r="AA38" s="123"/>
      <c r="AB38" s="105"/>
      <c r="AC38" s="105"/>
      <c r="AD38" s="113"/>
      <c r="AE38" s="113"/>
      <c r="AF38" s="113"/>
      <c r="AG38" s="113"/>
    </row>
    <row r="39" spans="1:33" ht="19.5" customHeight="1" thickBot="1">
      <c r="A39" s="100"/>
      <c r="B39" s="101" t="s">
        <v>9</v>
      </c>
      <c r="C39" s="102"/>
      <c r="D39" s="273">
        <f>+A40</f>
        <v>1</v>
      </c>
      <c r="E39" s="274"/>
      <c r="F39" s="274"/>
      <c r="G39" s="274"/>
      <c r="H39" s="275"/>
      <c r="I39" s="273">
        <f>+A42</f>
        <v>2</v>
      </c>
      <c r="J39" s="274"/>
      <c r="K39" s="274"/>
      <c r="L39" s="274"/>
      <c r="M39" s="275"/>
      <c r="N39" s="273">
        <f>+A44</f>
        <v>3</v>
      </c>
      <c r="O39" s="274"/>
      <c r="P39" s="274"/>
      <c r="Q39" s="274"/>
      <c r="R39" s="275"/>
      <c r="S39" s="273">
        <f>+A46</f>
        <v>4</v>
      </c>
      <c r="T39" s="274"/>
      <c r="U39" s="274"/>
      <c r="V39" s="274"/>
      <c r="W39" s="275"/>
      <c r="X39" s="103" t="s">
        <v>10</v>
      </c>
      <c r="Y39" s="294" t="s">
        <v>11</v>
      </c>
      <c r="Z39" s="295"/>
      <c r="AA39" s="296"/>
      <c r="AB39" s="104" t="s">
        <v>12</v>
      </c>
      <c r="AC39" s="105"/>
      <c r="AD39" s="301" t="s">
        <v>0</v>
      </c>
      <c r="AE39" s="301"/>
      <c r="AF39" s="301"/>
      <c r="AG39" s="106" t="s">
        <v>13</v>
      </c>
    </row>
    <row r="40" spans="1:56" ht="19.5" customHeight="1">
      <c r="A40" s="299">
        <v>1</v>
      </c>
      <c r="B40" s="175">
        <v>2</v>
      </c>
      <c r="C40" s="107" t="e">
        <f>IF(B40="","",VLOOKUP(B40,#REF!,2,1))</f>
        <v>#REF!</v>
      </c>
      <c r="D40" s="290"/>
      <c r="E40" s="291"/>
      <c r="F40" s="171"/>
      <c r="G40" s="291"/>
      <c r="H40" s="278"/>
      <c r="I40" s="279">
        <v>5</v>
      </c>
      <c r="J40" s="280"/>
      <c r="K40" s="66" t="s">
        <v>1</v>
      </c>
      <c r="L40" s="280">
        <v>0</v>
      </c>
      <c r="M40" s="281"/>
      <c r="N40" s="279">
        <v>5</v>
      </c>
      <c r="O40" s="280"/>
      <c r="P40" s="66" t="s">
        <v>1</v>
      </c>
      <c r="Q40" s="280">
        <v>0</v>
      </c>
      <c r="R40" s="281"/>
      <c r="S40" s="279">
        <v>5</v>
      </c>
      <c r="T40" s="280"/>
      <c r="U40" s="66" t="s">
        <v>1</v>
      </c>
      <c r="V40" s="280">
        <v>0</v>
      </c>
      <c r="W40" s="281"/>
      <c r="X40" s="292">
        <f>IF(Y41&lt;&gt;0,AM40+AR40+AW40+BB40,"")</f>
        <v>6</v>
      </c>
      <c r="Y40" s="87">
        <f>IF($Y41&lt;&gt;0,+D40+I40+N40+S40,"")</f>
        <v>15</v>
      </c>
      <c r="Z40" s="88" t="s">
        <v>1</v>
      </c>
      <c r="AA40" s="89">
        <f>IF($Y41&lt;&gt;0,+G40+L40+Q40+V40,"")</f>
        <v>0</v>
      </c>
      <c r="AB40" s="276">
        <v>1</v>
      </c>
      <c r="AC40" s="105"/>
      <c r="AD40" s="108">
        <v>1</v>
      </c>
      <c r="AE40" s="109" t="s">
        <v>2</v>
      </c>
      <c r="AF40" s="109">
        <v>4</v>
      </c>
      <c r="AG40" s="113"/>
      <c r="AK40" s="110">
        <v>1</v>
      </c>
      <c r="AL40" s="172">
        <f>IF(AB40=1,B40,IF(AB42=1,B42,IF(AB44=1,B44,IF(AB46=1,B46,))))</f>
        <v>2</v>
      </c>
      <c r="AM40" s="110">
        <f>IF(D40="",0,IF(D40&gt;G40,2,1))</f>
        <v>0</v>
      </c>
      <c r="AN40" s="110">
        <f>IF(D40="",0,IF(G40&gt;D40,2,1))</f>
        <v>0</v>
      </c>
      <c r="AO40" s="110"/>
      <c r="AP40" s="110"/>
      <c r="AQ40" s="110"/>
      <c r="AR40" s="110">
        <f>IF(78="",0,IF(I40&gt;L40,2,1))</f>
        <v>2</v>
      </c>
      <c r="AS40" s="110">
        <f>IF(I40="",0,IF(L40&gt;I40,2,1))</f>
        <v>1</v>
      </c>
      <c r="AT40" s="110"/>
      <c r="AU40" s="110"/>
      <c r="AV40" s="110"/>
      <c r="AW40" s="110">
        <f>IF(N40="",0,IF(N40&gt;Q40,2,1))</f>
        <v>2</v>
      </c>
      <c r="AX40" s="110">
        <f>IF(N40="",0,IF(Q40&gt;N40,2,1))</f>
        <v>1</v>
      </c>
      <c r="AY40" s="110"/>
      <c r="AZ40" s="110"/>
      <c r="BA40" s="110"/>
      <c r="BB40" s="110">
        <f>IF(S40="",0,IF(S40&gt;V40,2,1))</f>
        <v>2</v>
      </c>
      <c r="BC40" s="110">
        <f>IF(S40="",0,IF(V40&gt;S40,2,1))</f>
        <v>1</v>
      </c>
      <c r="BD40" s="110"/>
    </row>
    <row r="41" spans="1:56" ht="19.5" customHeight="1" thickBot="1">
      <c r="A41" s="300"/>
      <c r="B41" s="111"/>
      <c r="C41" s="231" t="e">
        <f>IF(B40="","",VLOOKUP(B40,#REF!,3,1))</f>
        <v>#REF!</v>
      </c>
      <c r="D41" s="67"/>
      <c r="E41" s="67"/>
      <c r="F41" s="67"/>
      <c r="G41" s="67"/>
      <c r="H41" s="67"/>
      <c r="I41" s="282">
        <v>1</v>
      </c>
      <c r="J41" s="283"/>
      <c r="K41" s="232" t="s">
        <v>1</v>
      </c>
      <c r="L41" s="283">
        <v>2</v>
      </c>
      <c r="M41" s="272"/>
      <c r="N41" s="282">
        <v>3</v>
      </c>
      <c r="O41" s="283"/>
      <c r="P41" s="232" t="s">
        <v>1</v>
      </c>
      <c r="Q41" s="283">
        <v>4</v>
      </c>
      <c r="R41" s="272"/>
      <c r="S41" s="282">
        <v>5</v>
      </c>
      <c r="T41" s="283"/>
      <c r="U41" s="232" t="s">
        <v>1</v>
      </c>
      <c r="V41" s="283">
        <v>6</v>
      </c>
      <c r="W41" s="272"/>
      <c r="X41" s="293"/>
      <c r="Y41" s="180">
        <f>COUNT(D41:W41)</f>
        <v>6</v>
      </c>
      <c r="Z41" s="181"/>
      <c r="AA41" s="182"/>
      <c r="AB41" s="277"/>
      <c r="AC41" s="105"/>
      <c r="AD41" s="108">
        <v>2</v>
      </c>
      <c r="AE41" s="109" t="s">
        <v>2</v>
      </c>
      <c r="AF41" s="109">
        <v>3</v>
      </c>
      <c r="AG41" s="113"/>
      <c r="AK41" s="110">
        <v>2</v>
      </c>
      <c r="AL41" s="172">
        <f>IF(AB40=2,B40,IF(AB42=2,B42,IF(AB44=2,B44,IF(AB46=2,B46,))))</f>
        <v>7</v>
      </c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</row>
    <row r="42" spans="1:56" ht="19.5" customHeight="1">
      <c r="A42" s="299">
        <v>2</v>
      </c>
      <c r="B42" s="175">
        <v>10</v>
      </c>
      <c r="C42" s="107" t="e">
        <f>IF(B42="","",VLOOKUP(B42,#REF!,2,1))</f>
        <v>#REF!</v>
      </c>
      <c r="D42" s="284">
        <f>IF(L40="","",L40)</f>
        <v>0</v>
      </c>
      <c r="E42" s="285"/>
      <c r="F42" s="66" t="s">
        <v>1</v>
      </c>
      <c r="G42" s="285">
        <f>IF(I40="","",I40)</f>
        <v>5</v>
      </c>
      <c r="H42" s="288"/>
      <c r="I42" s="233"/>
      <c r="J42" s="171"/>
      <c r="K42" s="171"/>
      <c r="L42" s="171"/>
      <c r="M42" s="234"/>
      <c r="N42" s="279">
        <v>5</v>
      </c>
      <c r="O42" s="280"/>
      <c r="P42" s="66" t="s">
        <v>1</v>
      </c>
      <c r="Q42" s="280">
        <v>0</v>
      </c>
      <c r="R42" s="281"/>
      <c r="S42" s="279">
        <v>5</v>
      </c>
      <c r="T42" s="280"/>
      <c r="U42" s="66" t="s">
        <v>1</v>
      </c>
      <c r="V42" s="280">
        <v>0</v>
      </c>
      <c r="W42" s="281"/>
      <c r="X42" s="292">
        <f>IF(Y43&lt;&gt;0,AM42+AR42+AW42+BB42,"")</f>
        <v>5</v>
      </c>
      <c r="Y42" s="87">
        <f>IF($Y43&lt;&gt;0,+D42+I42+N42+S42,"")</f>
        <v>10</v>
      </c>
      <c r="Z42" s="88" t="s">
        <v>1</v>
      </c>
      <c r="AA42" s="89">
        <f>IF($Y43&lt;&gt;0,+G42+L42+Q42+V42,"")</f>
        <v>5</v>
      </c>
      <c r="AB42" s="276">
        <v>3</v>
      </c>
      <c r="AC42" s="112"/>
      <c r="AD42" s="108">
        <v>1</v>
      </c>
      <c r="AE42" s="109" t="s">
        <v>2</v>
      </c>
      <c r="AF42" s="109">
        <v>2</v>
      </c>
      <c r="AG42" s="113"/>
      <c r="AK42" s="110">
        <v>3</v>
      </c>
      <c r="AL42" s="172">
        <f>IF(AB40=3,B40,IF(AB42=3,B42,IF(AB44=3,B44,IF(AB46=3,B46,))))</f>
        <v>10</v>
      </c>
      <c r="AM42" s="110">
        <f>IF(D42="",0,IF(D42&gt;G42,2,1))</f>
        <v>1</v>
      </c>
      <c r="AN42" s="110">
        <f>IF(D42="",0,IF(G42&gt;D42,2,1))</f>
        <v>2</v>
      </c>
      <c r="AO42" s="110"/>
      <c r="AP42" s="110"/>
      <c r="AQ42" s="110"/>
      <c r="AR42" s="110">
        <f>IF(I42="",0,IF(I42&gt;L42,2,1))</f>
        <v>0</v>
      </c>
      <c r="AS42" s="110">
        <f>IF(I42="",0,IF(L42&gt;I42,2,1))</f>
        <v>0</v>
      </c>
      <c r="AT42" s="110"/>
      <c r="AU42" s="110"/>
      <c r="AV42" s="110"/>
      <c r="AW42" s="110">
        <f>IF(N42="",0,IF(N42&gt;Q42,2,1))</f>
        <v>2</v>
      </c>
      <c r="AX42" s="110">
        <f>IF(N42="",0,IF(Q42&gt;N42,2,1))</f>
        <v>1</v>
      </c>
      <c r="AY42" s="110"/>
      <c r="AZ42" s="110"/>
      <c r="BA42" s="110"/>
      <c r="BB42" s="110">
        <f>IF(S42="",0,IF(S42&gt;V42,2,1))</f>
        <v>2</v>
      </c>
      <c r="BC42" s="110">
        <f>IF(S42="",0,IF(V42&gt;S42,2,1))</f>
        <v>1</v>
      </c>
      <c r="BD42" s="110"/>
    </row>
    <row r="43" spans="1:56" ht="19.5" customHeight="1" thickBot="1">
      <c r="A43" s="300"/>
      <c r="B43" s="111"/>
      <c r="C43" s="231" t="e">
        <f>IF(B42="","",VLOOKUP(B42,#REF!,3,1))</f>
        <v>#REF!</v>
      </c>
      <c r="D43" s="286">
        <f>IF(L41="","",L41)</f>
        <v>2</v>
      </c>
      <c r="E43" s="287"/>
      <c r="F43" s="232" t="s">
        <v>1</v>
      </c>
      <c r="G43" s="287">
        <f>IF(I41="","",I41)</f>
        <v>1</v>
      </c>
      <c r="H43" s="289"/>
      <c r="I43" s="67"/>
      <c r="J43" s="67"/>
      <c r="K43" s="67"/>
      <c r="L43" s="67"/>
      <c r="M43" s="67"/>
      <c r="N43" s="282">
        <v>7</v>
      </c>
      <c r="O43" s="283"/>
      <c r="P43" s="232" t="s">
        <v>1</v>
      </c>
      <c r="Q43" s="283">
        <v>8</v>
      </c>
      <c r="R43" s="272"/>
      <c r="S43" s="282">
        <v>9</v>
      </c>
      <c r="T43" s="283"/>
      <c r="U43" s="232" t="s">
        <v>1</v>
      </c>
      <c r="V43" s="283">
        <v>10</v>
      </c>
      <c r="W43" s="272"/>
      <c r="X43" s="293"/>
      <c r="Y43" s="180">
        <f>COUNT(D43:W43)</f>
        <v>6</v>
      </c>
      <c r="Z43" s="181"/>
      <c r="AA43" s="182"/>
      <c r="AB43" s="277"/>
      <c r="AC43" s="105"/>
      <c r="AD43" s="108">
        <v>3</v>
      </c>
      <c r="AE43" s="109" t="s">
        <v>2</v>
      </c>
      <c r="AF43" s="109">
        <v>4</v>
      </c>
      <c r="AG43" s="113"/>
      <c r="AK43" s="110">
        <v>4</v>
      </c>
      <c r="AL43" s="172">
        <f>IF(AB40=4,B40,IF(AB42=4,B42,IF(AB44=4,B44,IF(AB46=4,B46,))))</f>
        <v>15</v>
      </c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</row>
    <row r="44" spans="1:56" ht="19.5" customHeight="1">
      <c r="A44" s="299">
        <v>3</v>
      </c>
      <c r="B44" s="175">
        <v>7</v>
      </c>
      <c r="C44" s="107" t="e">
        <f>IF(B44="","",VLOOKUP(B44,#REF!,2,1))</f>
        <v>#REF!</v>
      </c>
      <c r="D44" s="284">
        <f>IF(Q40="","",Q40)</f>
        <v>0</v>
      </c>
      <c r="E44" s="285"/>
      <c r="F44" s="66" t="s">
        <v>1</v>
      </c>
      <c r="G44" s="285">
        <f>IF(N40="","",N40)</f>
        <v>5</v>
      </c>
      <c r="H44" s="288"/>
      <c r="I44" s="284">
        <f>IF(Q42="","",Q42)</f>
        <v>0</v>
      </c>
      <c r="J44" s="285"/>
      <c r="K44" s="66" t="s">
        <v>1</v>
      </c>
      <c r="L44" s="285">
        <f>IF(N42="","",N42)</f>
        <v>5</v>
      </c>
      <c r="M44" s="288"/>
      <c r="N44" s="227"/>
      <c r="O44" s="225"/>
      <c r="P44" s="171"/>
      <c r="Q44" s="225"/>
      <c r="R44" s="226"/>
      <c r="S44" s="279">
        <v>5</v>
      </c>
      <c r="T44" s="280"/>
      <c r="U44" s="66" t="s">
        <v>1</v>
      </c>
      <c r="V44" s="280">
        <v>0</v>
      </c>
      <c r="W44" s="281"/>
      <c r="X44" s="292">
        <f>IF(Y45&lt;&gt;0,AM44+AR44+AW44+BB44,"")</f>
        <v>4</v>
      </c>
      <c r="Y44" s="87">
        <f>IF($Y45&lt;&gt;0,+D44+I44+N44+S44,"")</f>
        <v>5</v>
      </c>
      <c r="Z44" s="88" t="s">
        <v>1</v>
      </c>
      <c r="AA44" s="89">
        <f>IF($Y45&lt;&gt;0,+G44+L44+Q44+V44,"")</f>
        <v>10</v>
      </c>
      <c r="AB44" s="276">
        <v>2</v>
      </c>
      <c r="AC44" s="112"/>
      <c r="AD44" s="108">
        <v>1</v>
      </c>
      <c r="AE44" s="109" t="s">
        <v>2</v>
      </c>
      <c r="AF44" s="109">
        <v>3</v>
      </c>
      <c r="AG44" s="113"/>
      <c r="AK44" s="110"/>
      <c r="AL44" s="110"/>
      <c r="AM44" s="110">
        <f>IF(D45="",0,IF(D44&gt;G44,2,1))</f>
        <v>1</v>
      </c>
      <c r="AN44" s="110">
        <f>IF(D45="",0,IF(G44&gt;D44,2,1))</f>
        <v>2</v>
      </c>
      <c r="AO44" s="110"/>
      <c r="AP44" s="110"/>
      <c r="AQ44" s="110"/>
      <c r="AR44" s="110">
        <f>IF(I45="",0,IF(I44&gt;L44,2,1))</f>
        <v>1</v>
      </c>
      <c r="AS44" s="110">
        <f>IF(I45="",0,IF(L44&gt;I44,2,1))</f>
        <v>2</v>
      </c>
      <c r="AT44" s="110"/>
      <c r="AU44" s="110"/>
      <c r="AV44" s="110"/>
      <c r="AW44" s="110">
        <f>IF(N45="",0,IF(N44&gt;Q44,2,1))</f>
        <v>0</v>
      </c>
      <c r="AX44" s="110">
        <f>IF(N45="",0,IF(Q44&gt;N44,2,1))</f>
        <v>0</v>
      </c>
      <c r="AY44" s="110"/>
      <c r="AZ44" s="110"/>
      <c r="BA44" s="110"/>
      <c r="BB44" s="110">
        <f>IF(S45="",0,IF(S44&gt;V44,2,1))</f>
        <v>2</v>
      </c>
      <c r="BC44" s="110">
        <f>IF(S45="",0,IF(V44&gt;S44,2,1))</f>
        <v>1</v>
      </c>
      <c r="BD44" s="110"/>
    </row>
    <row r="45" spans="1:56" ht="19.5" customHeight="1" thickBot="1">
      <c r="A45" s="300"/>
      <c r="B45" s="111"/>
      <c r="C45" s="231" t="e">
        <f>IF(B44="","",VLOOKUP(B44,#REF!,3,1))</f>
        <v>#REF!</v>
      </c>
      <c r="D45" s="286">
        <f>IF(Q41="","",Q41)</f>
        <v>4</v>
      </c>
      <c r="E45" s="287"/>
      <c r="F45" s="232" t="s">
        <v>1</v>
      </c>
      <c r="G45" s="287">
        <f>IF(N41="","",N41)</f>
        <v>3</v>
      </c>
      <c r="H45" s="289"/>
      <c r="I45" s="286">
        <f>IF(Q43="","",Q43)</f>
        <v>8</v>
      </c>
      <c r="J45" s="287"/>
      <c r="K45" s="232" t="s">
        <v>1</v>
      </c>
      <c r="L45" s="287">
        <f>IF(N43="","",N43)</f>
        <v>7</v>
      </c>
      <c r="M45" s="289"/>
      <c r="N45" s="67"/>
      <c r="O45" s="67"/>
      <c r="P45" s="67"/>
      <c r="Q45" s="67"/>
      <c r="R45" s="67"/>
      <c r="S45" s="282">
        <v>11</v>
      </c>
      <c r="T45" s="283"/>
      <c r="U45" s="232" t="s">
        <v>1</v>
      </c>
      <c r="V45" s="283">
        <v>12</v>
      </c>
      <c r="W45" s="272"/>
      <c r="X45" s="293"/>
      <c r="Y45" s="180">
        <f>COUNT(D45:W45)</f>
        <v>6</v>
      </c>
      <c r="Z45" s="181"/>
      <c r="AA45" s="182"/>
      <c r="AB45" s="277"/>
      <c r="AC45" s="105"/>
      <c r="AD45" s="108">
        <v>2</v>
      </c>
      <c r="AE45" s="109" t="s">
        <v>2</v>
      </c>
      <c r="AF45" s="109">
        <v>4</v>
      </c>
      <c r="AG45" s="113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</row>
    <row r="46" spans="1:56" ht="19.5" customHeight="1">
      <c r="A46" s="299">
        <v>4</v>
      </c>
      <c r="B46" s="175">
        <v>15</v>
      </c>
      <c r="C46" s="107" t="e">
        <f>IF(B46="","",VLOOKUP(B46,#REF!,2,1))</f>
        <v>#REF!</v>
      </c>
      <c r="D46" s="284">
        <f>IF(V40="","",V40)</f>
        <v>0</v>
      </c>
      <c r="E46" s="285"/>
      <c r="F46" s="66" t="s">
        <v>1</v>
      </c>
      <c r="G46" s="285">
        <f>IF(S40="","",S40)</f>
        <v>5</v>
      </c>
      <c r="H46" s="288"/>
      <c r="I46" s="284">
        <f>IF(V42="","",V42)</f>
        <v>0</v>
      </c>
      <c r="J46" s="285"/>
      <c r="K46" s="66" t="s">
        <v>1</v>
      </c>
      <c r="L46" s="285">
        <f>IF(S42="","",S42)</f>
        <v>5</v>
      </c>
      <c r="M46" s="288"/>
      <c r="N46" s="284">
        <f>IF(V44="","",V44)</f>
        <v>0</v>
      </c>
      <c r="O46" s="285"/>
      <c r="P46" s="66" t="s">
        <v>1</v>
      </c>
      <c r="Q46" s="285">
        <f>IF(S44="","",S44)</f>
        <v>5</v>
      </c>
      <c r="R46" s="288"/>
      <c r="S46" s="227"/>
      <c r="T46" s="225"/>
      <c r="U46" s="225"/>
      <c r="V46" s="225"/>
      <c r="W46" s="226"/>
      <c r="X46" s="292">
        <f>IF(Y47&lt;&gt;0,AM46+AR46+AW46+BB46,"")</f>
        <v>3</v>
      </c>
      <c r="Y46" s="87">
        <f>IF($Y47&lt;&gt;0,+D46+I46+N46+S46,"")</f>
        <v>0</v>
      </c>
      <c r="Z46" s="88" t="s">
        <v>1</v>
      </c>
      <c r="AA46" s="89">
        <f>IF($Y47&lt;&gt;0,+G46+L46+Q46+V46,"")</f>
        <v>15</v>
      </c>
      <c r="AB46" s="276">
        <v>4</v>
      </c>
      <c r="AC46" s="112"/>
      <c r="AD46" s="113"/>
      <c r="AE46" s="113"/>
      <c r="AF46" s="113"/>
      <c r="AG46" s="113"/>
      <c r="AK46" s="110"/>
      <c r="AL46" s="110"/>
      <c r="AM46" s="110">
        <f>IF(D47="",0,IF(D46&gt;G46,2,1))</f>
        <v>1</v>
      </c>
      <c r="AN46" s="110">
        <f>IF(D47="",0,IF(G46&gt;D46,2,1))</f>
        <v>2</v>
      </c>
      <c r="AO46" s="110"/>
      <c r="AP46" s="110"/>
      <c r="AQ46" s="110"/>
      <c r="AR46" s="110">
        <f>IF(I47="",0,IF(I46&gt;L46,2,1))</f>
        <v>1</v>
      </c>
      <c r="AS46" s="110">
        <f>IF(I47="",0,IF(L46&gt;I46,2,1))</f>
        <v>2</v>
      </c>
      <c r="AT46" s="110"/>
      <c r="AU46" s="110"/>
      <c r="AV46" s="110"/>
      <c r="AW46" s="110">
        <f>IF(N47="",0,IF(N46&gt;Q46,2,1))</f>
        <v>1</v>
      </c>
      <c r="AX46" s="110">
        <f>IF(N47="",0,IF(Q46&gt;N46,2,1))</f>
        <v>2</v>
      </c>
      <c r="AY46" s="110"/>
      <c r="AZ46" s="110"/>
      <c r="BA46" s="110"/>
      <c r="BB46" s="110">
        <f>IF(S47="",0,IF(S46&gt;V46,2,1))</f>
        <v>0</v>
      </c>
      <c r="BC46" s="110">
        <f>IF(S47="",0,IF(V46&gt;S46,2,1))</f>
        <v>0</v>
      </c>
      <c r="BD46" s="110"/>
    </row>
    <row r="47" spans="1:33" ht="19.5" customHeight="1" thickBot="1">
      <c r="A47" s="300"/>
      <c r="B47" s="111"/>
      <c r="C47" s="231" t="e">
        <f>IF(B46="","",VLOOKUP(B46,#REF!,3,1))</f>
        <v>#REF!</v>
      </c>
      <c r="D47" s="286">
        <f>IF(V41="","",V41)</f>
        <v>6</v>
      </c>
      <c r="E47" s="287"/>
      <c r="F47" s="232" t="s">
        <v>1</v>
      </c>
      <c r="G47" s="287">
        <f>IF(S41="","",S41)</f>
        <v>5</v>
      </c>
      <c r="H47" s="289"/>
      <c r="I47" s="286">
        <f>IF(V43="","",V43)</f>
        <v>10</v>
      </c>
      <c r="J47" s="287"/>
      <c r="K47" s="232" t="s">
        <v>1</v>
      </c>
      <c r="L47" s="287">
        <f>IF(S43="","",S43)</f>
        <v>9</v>
      </c>
      <c r="M47" s="289"/>
      <c r="N47" s="286">
        <f>IF(V45="","",V45)</f>
        <v>12</v>
      </c>
      <c r="O47" s="287"/>
      <c r="P47" s="232" t="s">
        <v>1</v>
      </c>
      <c r="Q47" s="287">
        <f>IF(S45="","",S45)</f>
        <v>11</v>
      </c>
      <c r="R47" s="289"/>
      <c r="S47" s="69"/>
      <c r="T47" s="69"/>
      <c r="U47" s="69"/>
      <c r="V47" s="69"/>
      <c r="W47" s="69"/>
      <c r="X47" s="293"/>
      <c r="Y47" s="180">
        <f>COUNT(D47:W47)</f>
        <v>6</v>
      </c>
      <c r="Z47" s="181"/>
      <c r="AA47" s="182"/>
      <c r="AB47" s="277"/>
      <c r="AC47" s="105"/>
      <c r="AD47" s="113"/>
      <c r="AE47" s="113"/>
      <c r="AF47" s="113"/>
      <c r="AG47" s="113"/>
    </row>
    <row r="48" spans="2:29" ht="19.5" customHeight="1">
      <c r="B48" s="115">
        <f>SUM(B40:B47)</f>
        <v>34</v>
      </c>
      <c r="C48" s="126"/>
      <c r="X48" s="122"/>
      <c r="Y48" s="105"/>
      <c r="Z48" s="105"/>
      <c r="AA48" s="105"/>
      <c r="AB48" s="105"/>
      <c r="AC48" s="105"/>
    </row>
    <row r="49" spans="2:29" ht="19.5" customHeight="1">
      <c r="B49" s="96" t="s">
        <v>84</v>
      </c>
      <c r="C49" s="126"/>
      <c r="X49" s="122"/>
      <c r="Y49" s="105"/>
      <c r="Z49" s="105"/>
      <c r="AA49" s="105"/>
      <c r="AB49" s="105"/>
      <c r="AC49" s="105"/>
    </row>
    <row r="50" spans="2:27" ht="19.5" customHeight="1" thickBot="1">
      <c r="B50" s="302" t="s">
        <v>20</v>
      </c>
      <c r="C50" s="302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AA50" s="99"/>
    </row>
    <row r="51" spans="1:33" ht="19.5" customHeight="1" thickBot="1">
      <c r="A51" s="100"/>
      <c r="B51" s="101" t="s">
        <v>9</v>
      </c>
      <c r="C51" s="102"/>
      <c r="D51" s="273" t="str">
        <f>+A52</f>
        <v>A1</v>
      </c>
      <c r="E51" s="274"/>
      <c r="F51" s="274"/>
      <c r="G51" s="274"/>
      <c r="H51" s="275"/>
      <c r="I51" s="273" t="str">
        <f>+A54</f>
        <v>C1</v>
      </c>
      <c r="J51" s="274"/>
      <c r="K51" s="274"/>
      <c r="L51" s="274"/>
      <c r="M51" s="275"/>
      <c r="N51" s="273" t="str">
        <f>+A56</f>
        <v>B1</v>
      </c>
      <c r="O51" s="274"/>
      <c r="P51" s="274"/>
      <c r="Q51" s="274"/>
      <c r="R51" s="275"/>
      <c r="S51" s="273" t="str">
        <f>+A58</f>
        <v>D1</v>
      </c>
      <c r="T51" s="274"/>
      <c r="U51" s="274"/>
      <c r="V51" s="274"/>
      <c r="W51" s="275"/>
      <c r="X51" s="103" t="s">
        <v>10</v>
      </c>
      <c r="Y51" s="294" t="s">
        <v>11</v>
      </c>
      <c r="Z51" s="295"/>
      <c r="AA51" s="296"/>
      <c r="AB51" s="104" t="s">
        <v>12</v>
      </c>
      <c r="AC51" s="105"/>
      <c r="AD51" s="301" t="s">
        <v>0</v>
      </c>
      <c r="AE51" s="301"/>
      <c r="AF51" s="301"/>
      <c r="AG51" s="106" t="s">
        <v>13</v>
      </c>
    </row>
    <row r="52" spans="1:55" ht="19.5" customHeight="1">
      <c r="A52" s="299" t="s">
        <v>21</v>
      </c>
      <c r="B52" s="175">
        <f>+IF(AL7=0,"",AL7)</f>
        <v>1</v>
      </c>
      <c r="C52" s="107" t="e">
        <f>IF(B52="","",VLOOKUP(B52,#REF!,2,1))</f>
        <v>#REF!</v>
      </c>
      <c r="D52" s="290"/>
      <c r="E52" s="291"/>
      <c r="F52" s="171"/>
      <c r="G52" s="291"/>
      <c r="H52" s="278"/>
      <c r="I52" s="279">
        <v>5</v>
      </c>
      <c r="J52" s="280"/>
      <c r="K52" s="66" t="s">
        <v>1</v>
      </c>
      <c r="L52" s="280">
        <v>0</v>
      </c>
      <c r="M52" s="281"/>
      <c r="N52" s="279">
        <v>5</v>
      </c>
      <c r="O52" s="280"/>
      <c r="P52" s="66" t="s">
        <v>1</v>
      </c>
      <c r="Q52" s="280">
        <v>0</v>
      </c>
      <c r="R52" s="281"/>
      <c r="S52" s="279">
        <v>5</v>
      </c>
      <c r="T52" s="280"/>
      <c r="U52" s="66" t="s">
        <v>1</v>
      </c>
      <c r="V52" s="280">
        <v>0</v>
      </c>
      <c r="W52" s="281"/>
      <c r="X52" s="292">
        <f>IF(Y53&lt;&gt;0,AM52+AR52+AW52+BB52,"")</f>
        <v>6</v>
      </c>
      <c r="Y52" s="87">
        <f>IF($Y53&lt;&gt;0,+D52+I52+N52+S52,"")</f>
        <v>15</v>
      </c>
      <c r="Z52" s="88" t="s">
        <v>1</v>
      </c>
      <c r="AA52" s="89">
        <f>IF($Y53&lt;&gt;0,+G52+L52+Q52+V52,"")</f>
        <v>0</v>
      </c>
      <c r="AB52" s="276">
        <v>1</v>
      </c>
      <c r="AC52" s="105"/>
      <c r="AD52" s="108"/>
      <c r="AE52" s="109"/>
      <c r="AF52" s="109"/>
      <c r="AK52" s="110">
        <v>1</v>
      </c>
      <c r="AL52" s="172">
        <f>IF(AB52=1,B52,IF(AB54=1,B54,IF(AB56=1,B56,IF(AB58=1,B58,))))</f>
        <v>1</v>
      </c>
      <c r="AM52" s="110">
        <f>IF(D52="",0,IF(D52&gt;G52,2,1))</f>
        <v>0</v>
      </c>
      <c r="AN52" s="110">
        <f>IF(D52="",0,IF(G52&gt;D52,2,1))</f>
        <v>0</v>
      </c>
      <c r="AO52" s="110"/>
      <c r="AP52" s="110"/>
      <c r="AQ52" s="110"/>
      <c r="AR52" s="110">
        <f>IF(78="",0,IF(I52&gt;L52,2,1))</f>
        <v>2</v>
      </c>
      <c r="AS52" s="110">
        <f>IF(I52="",0,IF(L52&gt;I52,2,1))</f>
        <v>1</v>
      </c>
      <c r="AT52" s="110"/>
      <c r="AU52" s="110"/>
      <c r="AV52" s="110"/>
      <c r="AW52" s="110">
        <f>IF(N52="",0,IF(N52&gt;Q52,2,1))</f>
        <v>2</v>
      </c>
      <c r="AX52" s="110">
        <f>IF(N52="",0,IF(Q52&gt;N52,2,1))</f>
        <v>1</v>
      </c>
      <c r="AY52" s="110"/>
      <c r="AZ52" s="110"/>
      <c r="BA52" s="110"/>
      <c r="BB52" s="110">
        <f>IF(S52="",0,IF(S52&gt;V52,2,1))</f>
        <v>2</v>
      </c>
      <c r="BC52" s="110">
        <f>IF(S52="",0,IF(V52&gt;S52,2,1))</f>
        <v>1</v>
      </c>
    </row>
    <row r="53" spans="1:55" ht="19.5" customHeight="1" thickBot="1">
      <c r="A53" s="300"/>
      <c r="B53" s="111"/>
      <c r="C53" s="231" t="e">
        <f>IF(B52="","",VLOOKUP(B52,#REF!,3,1))</f>
        <v>#REF!</v>
      </c>
      <c r="D53" s="67"/>
      <c r="E53" s="67"/>
      <c r="F53" s="67"/>
      <c r="G53" s="67"/>
      <c r="H53" s="67"/>
      <c r="I53" s="282">
        <v>1</v>
      </c>
      <c r="J53" s="283"/>
      <c r="K53" s="232" t="s">
        <v>1</v>
      </c>
      <c r="L53" s="283">
        <v>2</v>
      </c>
      <c r="M53" s="272"/>
      <c r="N53" s="282">
        <v>3</v>
      </c>
      <c r="O53" s="283"/>
      <c r="P53" s="232" t="s">
        <v>1</v>
      </c>
      <c r="Q53" s="283">
        <v>4</v>
      </c>
      <c r="R53" s="272"/>
      <c r="S53" s="282">
        <v>5</v>
      </c>
      <c r="T53" s="283"/>
      <c r="U53" s="232" t="s">
        <v>1</v>
      </c>
      <c r="V53" s="283">
        <v>6</v>
      </c>
      <c r="W53" s="272"/>
      <c r="X53" s="293"/>
      <c r="Y53" s="180">
        <f>COUNT(D53:W53)</f>
        <v>6</v>
      </c>
      <c r="Z53" s="181"/>
      <c r="AA53" s="182"/>
      <c r="AB53" s="277"/>
      <c r="AC53" s="105"/>
      <c r="AD53" s="108"/>
      <c r="AE53" s="109"/>
      <c r="AF53" s="109"/>
      <c r="AG53" s="174"/>
      <c r="AK53" s="110">
        <v>2</v>
      </c>
      <c r="AL53" s="172">
        <f>IF(AB52=2,B52,IF(AB54=2,B54,IF(AB56=2,B56,IF(AB58=2,B58,))))</f>
        <v>2</v>
      </c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</row>
    <row r="54" spans="1:55" ht="19.5" customHeight="1">
      <c r="A54" s="299" t="s">
        <v>29</v>
      </c>
      <c r="B54" s="175">
        <f>+IF(AL29=0,"",AL29)</f>
        <v>3</v>
      </c>
      <c r="C54" s="107" t="e">
        <f>IF(B54="","",VLOOKUP(B54,#REF!,2,1))</f>
        <v>#REF!</v>
      </c>
      <c r="D54" s="284">
        <f>IF(L52="","",L52)</f>
        <v>0</v>
      </c>
      <c r="E54" s="285"/>
      <c r="F54" s="66" t="s">
        <v>1</v>
      </c>
      <c r="G54" s="285">
        <f>IF(I52="","",I52)</f>
        <v>5</v>
      </c>
      <c r="H54" s="288"/>
      <c r="I54" s="233"/>
      <c r="J54" s="171"/>
      <c r="K54" s="171"/>
      <c r="L54" s="171"/>
      <c r="M54" s="234"/>
      <c r="N54" s="279">
        <v>5</v>
      </c>
      <c r="O54" s="280"/>
      <c r="P54" s="66" t="s">
        <v>1</v>
      </c>
      <c r="Q54" s="280">
        <v>0</v>
      </c>
      <c r="R54" s="281"/>
      <c r="S54" s="279">
        <v>5</v>
      </c>
      <c r="T54" s="280"/>
      <c r="U54" s="66" t="s">
        <v>1</v>
      </c>
      <c r="V54" s="280">
        <v>0</v>
      </c>
      <c r="W54" s="281"/>
      <c r="X54" s="292">
        <f>IF(Y55&lt;&gt;0,AM54+AR54+AW54+BB54,"")</f>
        <v>5</v>
      </c>
      <c r="Y54" s="87">
        <f>IF($Y55&lt;&gt;0,+D54+I54+N54+S54,"")</f>
        <v>10</v>
      </c>
      <c r="Z54" s="88" t="s">
        <v>1</v>
      </c>
      <c r="AA54" s="89">
        <f>IF($Y55&lt;&gt;0,+G54+L54+Q54+V54,"")</f>
        <v>5</v>
      </c>
      <c r="AB54" s="276">
        <v>3</v>
      </c>
      <c r="AC54" s="112"/>
      <c r="AD54" s="108">
        <v>1</v>
      </c>
      <c r="AE54" s="109" t="s">
        <v>2</v>
      </c>
      <c r="AF54" s="109">
        <v>2</v>
      </c>
      <c r="AG54" s="174"/>
      <c r="AK54" s="110">
        <v>3</v>
      </c>
      <c r="AL54" s="172">
        <f>IF(AB52=3,B52,IF(AB54=3,B54,IF(AB56=3,B56,IF(AB58=3,B58,))))</f>
        <v>3</v>
      </c>
      <c r="AM54" s="110">
        <f>IF(D54="",0,IF(D54&gt;G54,2,1))</f>
        <v>1</v>
      </c>
      <c r="AN54" s="110">
        <f>IF(D54="",0,IF(G54&gt;D54,2,1))</f>
        <v>2</v>
      </c>
      <c r="AO54" s="110"/>
      <c r="AP54" s="110"/>
      <c r="AQ54" s="110"/>
      <c r="AR54" s="110">
        <f>IF(I54="",0,IF(I54&gt;L54,2,1))</f>
        <v>0</v>
      </c>
      <c r="AS54" s="110">
        <f>IF(I54="",0,IF(L54&gt;I54,2,1))</f>
        <v>0</v>
      </c>
      <c r="AT54" s="110"/>
      <c r="AU54" s="110"/>
      <c r="AV54" s="110"/>
      <c r="AW54" s="110">
        <f>IF(N54="",0,IF(N54&gt;Q54,2,1))</f>
        <v>2</v>
      </c>
      <c r="AX54" s="110">
        <f>IF(N54="",0,IF(Q54&gt;N54,2,1))</f>
        <v>1</v>
      </c>
      <c r="AY54" s="110"/>
      <c r="AZ54" s="110"/>
      <c r="BA54" s="110"/>
      <c r="BB54" s="110">
        <f>IF(S54="",0,IF(S54&gt;V54,2,1))</f>
        <v>2</v>
      </c>
      <c r="BC54" s="110">
        <f>IF(S54="",0,IF(V54&gt;S54,2,1))</f>
        <v>1</v>
      </c>
    </row>
    <row r="55" spans="1:55" ht="19.5" customHeight="1" thickBot="1">
      <c r="A55" s="300"/>
      <c r="B55" s="111"/>
      <c r="C55" s="231" t="e">
        <f>IF(B54="","",VLOOKUP(B54,#REF!,3,1))</f>
        <v>#REF!</v>
      </c>
      <c r="D55" s="286">
        <f>IF(L53="","",L53)</f>
        <v>2</v>
      </c>
      <c r="E55" s="287"/>
      <c r="F55" s="232" t="s">
        <v>1</v>
      </c>
      <c r="G55" s="287">
        <f>IF(I53="","",I53)</f>
        <v>1</v>
      </c>
      <c r="H55" s="289"/>
      <c r="I55" s="67"/>
      <c r="J55" s="67"/>
      <c r="K55" s="67"/>
      <c r="L55" s="67"/>
      <c r="M55" s="67"/>
      <c r="N55" s="282">
        <v>7</v>
      </c>
      <c r="O55" s="283"/>
      <c r="P55" s="232" t="s">
        <v>1</v>
      </c>
      <c r="Q55" s="283">
        <v>8</v>
      </c>
      <c r="R55" s="272"/>
      <c r="S55" s="282">
        <v>9</v>
      </c>
      <c r="T55" s="283"/>
      <c r="U55" s="232" t="s">
        <v>1</v>
      </c>
      <c r="V55" s="283">
        <v>10</v>
      </c>
      <c r="W55" s="272"/>
      <c r="X55" s="293"/>
      <c r="Y55" s="180">
        <f>COUNT(D55:W55)</f>
        <v>6</v>
      </c>
      <c r="Z55" s="181"/>
      <c r="AA55" s="182"/>
      <c r="AB55" s="277"/>
      <c r="AC55" s="105"/>
      <c r="AD55" s="108">
        <v>3</v>
      </c>
      <c r="AE55" s="109" t="s">
        <v>2</v>
      </c>
      <c r="AF55" s="109">
        <v>4</v>
      </c>
      <c r="AG55" s="113"/>
      <c r="AK55" s="110">
        <v>4</v>
      </c>
      <c r="AL55" s="172">
        <f>IF(AB52=4,B52,IF(AB54=4,B54,IF(AB56=4,B56,IF(AB58=4,B58,))))</f>
        <v>4</v>
      </c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</row>
    <row r="56" spans="1:55" ht="19.5" customHeight="1">
      <c r="A56" s="299" t="s">
        <v>22</v>
      </c>
      <c r="B56" s="175">
        <f>+IF(AL18=0,"",AL18)</f>
        <v>4</v>
      </c>
      <c r="C56" s="107" t="e">
        <f>IF(B56="","",VLOOKUP(B56,#REF!,2,1))</f>
        <v>#REF!</v>
      </c>
      <c r="D56" s="284">
        <f>IF(Q52="","",Q52)</f>
        <v>0</v>
      </c>
      <c r="E56" s="285"/>
      <c r="F56" s="66" t="s">
        <v>1</v>
      </c>
      <c r="G56" s="285">
        <f>IF(N52="","",N52)</f>
        <v>5</v>
      </c>
      <c r="H56" s="288"/>
      <c r="I56" s="284">
        <f>IF(Q54="","",Q54)</f>
        <v>0</v>
      </c>
      <c r="J56" s="285"/>
      <c r="K56" s="66" t="s">
        <v>1</v>
      </c>
      <c r="L56" s="285">
        <f>IF(N54="","",N54)</f>
        <v>5</v>
      </c>
      <c r="M56" s="288"/>
      <c r="N56" s="227"/>
      <c r="O56" s="225"/>
      <c r="P56" s="171"/>
      <c r="Q56" s="225"/>
      <c r="R56" s="226"/>
      <c r="S56" s="279">
        <v>5</v>
      </c>
      <c r="T56" s="280"/>
      <c r="U56" s="66" t="s">
        <v>1</v>
      </c>
      <c r="V56" s="280">
        <v>0</v>
      </c>
      <c r="W56" s="281"/>
      <c r="X56" s="292">
        <f>IF(Y57&lt;&gt;0,AM56+AR56+AW56+BB56,"")</f>
        <v>4</v>
      </c>
      <c r="Y56" s="87">
        <f>IF($Y57&lt;&gt;0,+D56+I56+N56+S56,"")</f>
        <v>5</v>
      </c>
      <c r="Z56" s="88" t="s">
        <v>1</v>
      </c>
      <c r="AA56" s="89">
        <f>IF($Y57&lt;&gt;0,+G56+L56+Q56+V56,"")</f>
        <v>10</v>
      </c>
      <c r="AB56" s="276">
        <v>4</v>
      </c>
      <c r="AC56" s="112"/>
      <c r="AD56" s="108">
        <v>1</v>
      </c>
      <c r="AE56" s="109" t="s">
        <v>2</v>
      </c>
      <c r="AF56" s="109">
        <v>3</v>
      </c>
      <c r="AG56" s="174"/>
      <c r="AK56" s="110"/>
      <c r="AL56" s="110"/>
      <c r="AM56" s="110">
        <f>IF(D57="",0,IF(D56&gt;G56,2,1))</f>
        <v>1</v>
      </c>
      <c r="AN56" s="110">
        <f>IF(D57="",0,IF(G56&gt;D56,2,1))</f>
        <v>2</v>
      </c>
      <c r="AO56" s="110"/>
      <c r="AP56" s="110"/>
      <c r="AQ56" s="110"/>
      <c r="AR56" s="110">
        <f>IF(I57="",0,IF(I56&gt;L56,2,1))</f>
        <v>1</v>
      </c>
      <c r="AS56" s="110">
        <f>IF(I57="",0,IF(L56&gt;I56,2,1))</f>
        <v>2</v>
      </c>
      <c r="AT56" s="110"/>
      <c r="AU56" s="110"/>
      <c r="AV56" s="110"/>
      <c r="AW56" s="110">
        <f>IF(N57="",0,IF(N56&gt;Q56,2,1))</f>
        <v>0</v>
      </c>
      <c r="AX56" s="110">
        <f>IF(N57="",0,IF(Q56&gt;N56,2,1))</f>
        <v>0</v>
      </c>
      <c r="AY56" s="110"/>
      <c r="AZ56" s="110"/>
      <c r="BA56" s="110"/>
      <c r="BB56" s="110">
        <f>IF(S57="",0,IF(S56&gt;V56,2,1))</f>
        <v>2</v>
      </c>
      <c r="BC56" s="110">
        <f>IF(S57="",0,IF(V56&gt;S56,2,1))</f>
        <v>1</v>
      </c>
    </row>
    <row r="57" spans="1:55" ht="19.5" customHeight="1" thickBot="1">
      <c r="A57" s="300"/>
      <c r="B57" s="111"/>
      <c r="C57" s="231" t="e">
        <f>IF(B56="","",VLOOKUP(B56,#REF!,3,1))</f>
        <v>#REF!</v>
      </c>
      <c r="D57" s="286">
        <f>IF(Q53="","",Q53)</f>
        <v>4</v>
      </c>
      <c r="E57" s="287"/>
      <c r="F57" s="232" t="s">
        <v>1</v>
      </c>
      <c r="G57" s="287">
        <f>IF(N53="","",N53)</f>
        <v>3</v>
      </c>
      <c r="H57" s="289"/>
      <c r="I57" s="286">
        <f>IF(Q55="","",Q55)</f>
        <v>8</v>
      </c>
      <c r="J57" s="287"/>
      <c r="K57" s="232" t="s">
        <v>1</v>
      </c>
      <c r="L57" s="287">
        <f>IF(N55="","",N55)</f>
        <v>7</v>
      </c>
      <c r="M57" s="289"/>
      <c r="N57" s="67"/>
      <c r="O57" s="67"/>
      <c r="P57" s="67"/>
      <c r="Q57" s="67"/>
      <c r="R57" s="67"/>
      <c r="S57" s="282">
        <v>11</v>
      </c>
      <c r="T57" s="283"/>
      <c r="U57" s="232" t="s">
        <v>1</v>
      </c>
      <c r="V57" s="283">
        <v>12</v>
      </c>
      <c r="W57" s="272"/>
      <c r="X57" s="293"/>
      <c r="Y57" s="180">
        <f>COUNT(D57:W57)</f>
        <v>6</v>
      </c>
      <c r="Z57" s="181"/>
      <c r="AA57" s="182"/>
      <c r="AB57" s="277"/>
      <c r="AC57" s="105"/>
      <c r="AD57" s="108">
        <v>2</v>
      </c>
      <c r="AE57" s="109" t="s">
        <v>2</v>
      </c>
      <c r="AF57" s="109">
        <v>4</v>
      </c>
      <c r="AG57" s="113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</row>
    <row r="58" spans="1:55" ht="19.5" customHeight="1">
      <c r="A58" s="299" t="s">
        <v>31</v>
      </c>
      <c r="B58" s="175">
        <f>+IF(AL40=0,"",AL40)</f>
        <v>2</v>
      </c>
      <c r="C58" s="107" t="e">
        <f>IF(B58="","",VLOOKUP(B58,#REF!,2,1))</f>
        <v>#REF!</v>
      </c>
      <c r="D58" s="284">
        <f>IF(V52="","",V52)</f>
        <v>0</v>
      </c>
      <c r="E58" s="285"/>
      <c r="F58" s="66" t="s">
        <v>1</v>
      </c>
      <c r="G58" s="285">
        <f>IF(S52="","",S52)</f>
        <v>5</v>
      </c>
      <c r="H58" s="288"/>
      <c r="I58" s="284">
        <f>IF(V54="","",V54)</f>
        <v>0</v>
      </c>
      <c r="J58" s="285"/>
      <c r="K58" s="66" t="s">
        <v>1</v>
      </c>
      <c r="L58" s="285">
        <f>IF(S54="","",S54)</f>
        <v>5</v>
      </c>
      <c r="M58" s="288"/>
      <c r="N58" s="284">
        <f>IF(V56="","",V56)</f>
        <v>0</v>
      </c>
      <c r="O58" s="285"/>
      <c r="P58" s="66" t="s">
        <v>1</v>
      </c>
      <c r="Q58" s="285">
        <f>IF(S56="","",S56)</f>
        <v>5</v>
      </c>
      <c r="R58" s="288"/>
      <c r="S58" s="227"/>
      <c r="T58" s="225"/>
      <c r="U58" s="225"/>
      <c r="V58" s="225"/>
      <c r="W58" s="226"/>
      <c r="X58" s="292">
        <f>IF(Y59&lt;&gt;0,AM58+AR58+AW58+BB58,"")</f>
        <v>3</v>
      </c>
      <c r="Y58" s="87">
        <f>IF($Y59&lt;&gt;0,+D58+I58+N58+S58,"")</f>
        <v>0</v>
      </c>
      <c r="Z58" s="88" t="s">
        <v>1</v>
      </c>
      <c r="AA58" s="89">
        <f>IF($Y59&lt;&gt;0,+G58+L58+Q58+V58,"")</f>
        <v>15</v>
      </c>
      <c r="AB58" s="276">
        <v>2</v>
      </c>
      <c r="AC58" s="112"/>
      <c r="AD58" s="108"/>
      <c r="AE58" s="109"/>
      <c r="AF58" s="109"/>
      <c r="AG58" s="174"/>
      <c r="AH58" s="113"/>
      <c r="AI58" s="113"/>
      <c r="AJ58" s="113"/>
      <c r="AK58" s="110"/>
      <c r="AL58" s="110"/>
      <c r="AM58" s="110">
        <f>IF(D59="",0,IF(D58&gt;G58,2,1))</f>
        <v>1</v>
      </c>
      <c r="AN58" s="110">
        <f>IF(D59="",0,IF(G58&gt;D58,2,1))</f>
        <v>2</v>
      </c>
      <c r="AO58" s="110"/>
      <c r="AP58" s="110"/>
      <c r="AQ58" s="110"/>
      <c r="AR58" s="110">
        <f>IF(I59="",0,IF(I58&gt;L58,2,1))</f>
        <v>1</v>
      </c>
      <c r="AS58" s="110">
        <f>IF(I59="",0,IF(L58&gt;I58,2,1))</f>
        <v>2</v>
      </c>
      <c r="AT58" s="110"/>
      <c r="AU58" s="110"/>
      <c r="AV58" s="110"/>
      <c r="AW58" s="110">
        <f>IF(N59="",0,IF(N58&gt;Q58,2,1))</f>
        <v>1</v>
      </c>
      <c r="AX58" s="110">
        <f>IF(N59="",0,IF(Q58&gt;N58,2,1))</f>
        <v>2</v>
      </c>
      <c r="AY58" s="110"/>
      <c r="AZ58" s="110"/>
      <c r="BA58" s="110"/>
      <c r="BB58" s="110">
        <f>IF(S59="",0,IF(S58&gt;V58,2,1))</f>
        <v>0</v>
      </c>
      <c r="BC58" s="110">
        <f>IF(S59="",0,IF(V58&gt;S58,2,1))</f>
        <v>0</v>
      </c>
    </row>
    <row r="59" spans="1:36" ht="19.5" customHeight="1" thickBot="1">
      <c r="A59" s="300"/>
      <c r="B59" s="111"/>
      <c r="C59" s="231" t="e">
        <f>IF(B58="","",VLOOKUP(B58,#REF!,3,1))</f>
        <v>#REF!</v>
      </c>
      <c r="D59" s="286">
        <f>IF(V53="","",V53)</f>
        <v>6</v>
      </c>
      <c r="E59" s="287"/>
      <c r="F59" s="232" t="s">
        <v>1</v>
      </c>
      <c r="G59" s="287">
        <f>IF(S53="","",S53)</f>
        <v>5</v>
      </c>
      <c r="H59" s="289"/>
      <c r="I59" s="286">
        <f>IF(V55="","",V55)</f>
        <v>10</v>
      </c>
      <c r="J59" s="287"/>
      <c r="K59" s="232" t="s">
        <v>1</v>
      </c>
      <c r="L59" s="287">
        <f>IF(S55="","",S55)</f>
        <v>9</v>
      </c>
      <c r="M59" s="289"/>
      <c r="N59" s="286">
        <f>IF(V57="","",V57)</f>
        <v>12</v>
      </c>
      <c r="O59" s="287"/>
      <c r="P59" s="232" t="s">
        <v>1</v>
      </c>
      <c r="Q59" s="287">
        <f>IF(S57="","",S57)</f>
        <v>11</v>
      </c>
      <c r="R59" s="289"/>
      <c r="S59" s="69"/>
      <c r="T59" s="69"/>
      <c r="U59" s="69"/>
      <c r="V59" s="69"/>
      <c r="W59" s="69"/>
      <c r="X59" s="293"/>
      <c r="Y59" s="180">
        <f>COUNT(D59:W59)</f>
        <v>6</v>
      </c>
      <c r="Z59" s="181"/>
      <c r="AA59" s="182"/>
      <c r="AB59" s="277"/>
      <c r="AC59" s="105"/>
      <c r="AD59" s="109"/>
      <c r="AE59" s="109"/>
      <c r="AF59" s="109"/>
      <c r="AG59" s="113"/>
      <c r="AH59" s="113"/>
      <c r="AI59" s="113"/>
      <c r="AJ59" s="113"/>
    </row>
    <row r="60" spans="1:36" ht="19.5" customHeight="1">
      <c r="A60" s="114"/>
      <c r="B60" s="115">
        <f>SUM(B52:B59)</f>
        <v>10</v>
      </c>
      <c r="C60" s="116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8"/>
      <c r="T60" s="118"/>
      <c r="U60" s="118"/>
      <c r="V60" s="118"/>
      <c r="W60" s="118"/>
      <c r="X60" s="119"/>
      <c r="Y60" s="120"/>
      <c r="Z60" s="120"/>
      <c r="AA60" s="120"/>
      <c r="AB60" s="121"/>
      <c r="AC60" s="105"/>
      <c r="AD60" s="113"/>
      <c r="AE60" s="113"/>
      <c r="AF60" s="113"/>
      <c r="AG60" s="113"/>
      <c r="AH60" s="113"/>
      <c r="AI60" s="113"/>
      <c r="AJ60" s="113"/>
    </row>
    <row r="61" spans="2:36" ht="19.5" customHeight="1" thickBot="1">
      <c r="B61" s="298" t="s">
        <v>85</v>
      </c>
      <c r="C61" s="298"/>
      <c r="X61" s="122"/>
      <c r="Y61" s="105"/>
      <c r="Z61" s="105"/>
      <c r="AA61" s="123"/>
      <c r="AB61" s="105"/>
      <c r="AC61" s="105"/>
      <c r="AD61" s="113"/>
      <c r="AE61" s="113"/>
      <c r="AF61" s="113"/>
      <c r="AG61" s="113"/>
      <c r="AH61" s="113"/>
      <c r="AI61" s="113"/>
      <c r="AJ61" s="113"/>
    </row>
    <row r="62" spans="1:33" ht="19.5" customHeight="1" thickBot="1">
      <c r="A62" s="100"/>
      <c r="B62" s="101" t="s">
        <v>9</v>
      </c>
      <c r="C62" s="102"/>
      <c r="D62" s="273" t="str">
        <f>+A63</f>
        <v>A2</v>
      </c>
      <c r="E62" s="274"/>
      <c r="F62" s="274"/>
      <c r="G62" s="274"/>
      <c r="H62" s="275"/>
      <c r="I62" s="273" t="str">
        <f>+A65</f>
        <v>C2</v>
      </c>
      <c r="J62" s="274"/>
      <c r="K62" s="274"/>
      <c r="L62" s="274"/>
      <c r="M62" s="275"/>
      <c r="N62" s="273" t="str">
        <f>+A67</f>
        <v>B2</v>
      </c>
      <c r="O62" s="274"/>
      <c r="P62" s="274"/>
      <c r="Q62" s="274"/>
      <c r="R62" s="275"/>
      <c r="S62" s="273" t="str">
        <f>+A69</f>
        <v>D2</v>
      </c>
      <c r="T62" s="274"/>
      <c r="U62" s="274"/>
      <c r="V62" s="274"/>
      <c r="W62" s="275"/>
      <c r="X62" s="103" t="s">
        <v>10</v>
      </c>
      <c r="Y62" s="294" t="s">
        <v>11</v>
      </c>
      <c r="Z62" s="295"/>
      <c r="AA62" s="296"/>
      <c r="AB62" s="104" t="s">
        <v>12</v>
      </c>
      <c r="AC62" s="105"/>
      <c r="AD62" s="301" t="s">
        <v>0</v>
      </c>
      <c r="AE62" s="301"/>
      <c r="AF62" s="301"/>
      <c r="AG62" s="106" t="s">
        <v>13</v>
      </c>
    </row>
    <row r="63" spans="1:55" ht="19.5" customHeight="1">
      <c r="A63" s="299" t="s">
        <v>24</v>
      </c>
      <c r="B63" s="175">
        <f>+IF(AL8=0,"",AL8)</f>
        <v>8</v>
      </c>
      <c r="C63" s="107" t="e">
        <f>IF(B63="","",VLOOKUP(B63,#REF!,2,1))</f>
        <v>#REF!</v>
      </c>
      <c r="D63" s="290"/>
      <c r="E63" s="291"/>
      <c r="F63" s="171"/>
      <c r="G63" s="291"/>
      <c r="H63" s="278"/>
      <c r="I63" s="279">
        <v>5</v>
      </c>
      <c r="J63" s="280"/>
      <c r="K63" s="66" t="s">
        <v>1</v>
      </c>
      <c r="L63" s="280">
        <v>0</v>
      </c>
      <c r="M63" s="281"/>
      <c r="N63" s="279">
        <v>5</v>
      </c>
      <c r="O63" s="280"/>
      <c r="P63" s="66" t="s">
        <v>1</v>
      </c>
      <c r="Q63" s="280">
        <v>0</v>
      </c>
      <c r="R63" s="281"/>
      <c r="S63" s="279">
        <v>5</v>
      </c>
      <c r="T63" s="280"/>
      <c r="U63" s="66" t="s">
        <v>1</v>
      </c>
      <c r="V63" s="280">
        <v>0</v>
      </c>
      <c r="W63" s="281"/>
      <c r="X63" s="292">
        <f>IF(Y64&lt;&gt;0,AM63+AR63+AW63+BB63,"")</f>
        <v>6</v>
      </c>
      <c r="Y63" s="87">
        <f>IF($Y64&lt;&gt;0,+D63+I63+N63+S63,"")</f>
        <v>15</v>
      </c>
      <c r="Z63" s="88" t="s">
        <v>1</v>
      </c>
      <c r="AA63" s="89">
        <f>IF($Y64&lt;&gt;0,+G63+L63+Q63+V63,"")</f>
        <v>0</v>
      </c>
      <c r="AB63" s="276">
        <v>4</v>
      </c>
      <c r="AC63" s="105"/>
      <c r="AD63" s="108"/>
      <c r="AE63" s="109"/>
      <c r="AF63" s="109"/>
      <c r="AG63" s="113"/>
      <c r="AK63" s="110">
        <v>1</v>
      </c>
      <c r="AL63" s="172">
        <f>IF(AB63=1,B63,IF(AB65=1,B65,IF(AB67=1,B67,IF(AB69=1,B69,))))</f>
        <v>5</v>
      </c>
      <c r="AM63" s="110">
        <f>IF(D63="",0,IF(D63&gt;G63,2,1))</f>
        <v>0</v>
      </c>
      <c r="AN63" s="110">
        <f>IF(D63="",0,IF(G63&gt;D63,2,1))</f>
        <v>0</v>
      </c>
      <c r="AO63" s="110"/>
      <c r="AP63" s="110"/>
      <c r="AQ63" s="110"/>
      <c r="AR63" s="110">
        <f>IF(78="",0,IF(I63&gt;L63,2,1))</f>
        <v>2</v>
      </c>
      <c r="AS63" s="110">
        <f>IF(I63="",0,IF(L63&gt;I63,2,1))</f>
        <v>1</v>
      </c>
      <c r="AT63" s="110"/>
      <c r="AU63" s="110"/>
      <c r="AV63" s="110"/>
      <c r="AW63" s="110">
        <f>IF(N63="",0,IF(N63&gt;Q63,2,1))</f>
        <v>2</v>
      </c>
      <c r="AX63" s="110">
        <f>IF(N63="",0,IF(Q63&gt;N63,2,1))</f>
        <v>1</v>
      </c>
      <c r="AY63" s="110"/>
      <c r="AZ63" s="110"/>
      <c r="BA63" s="110"/>
      <c r="BB63" s="110">
        <f>IF(S63="",0,IF(S63&gt;V63,2,1))</f>
        <v>2</v>
      </c>
      <c r="BC63" s="110">
        <f>IF(S63="",0,IF(V63&gt;S63,2,1))</f>
        <v>1</v>
      </c>
    </row>
    <row r="64" spans="1:55" ht="19.5" customHeight="1" thickBot="1">
      <c r="A64" s="300"/>
      <c r="B64" s="111"/>
      <c r="C64" s="231" t="e">
        <f>IF(B63="","",VLOOKUP(B63,#REF!,3,1))</f>
        <v>#REF!</v>
      </c>
      <c r="D64" s="67"/>
      <c r="E64" s="67"/>
      <c r="F64" s="67"/>
      <c r="G64" s="67"/>
      <c r="H64" s="67"/>
      <c r="I64" s="282">
        <v>1</v>
      </c>
      <c r="J64" s="283"/>
      <c r="K64" s="232" t="s">
        <v>1</v>
      </c>
      <c r="L64" s="283">
        <v>2</v>
      </c>
      <c r="M64" s="272"/>
      <c r="N64" s="282">
        <v>3</v>
      </c>
      <c r="O64" s="283"/>
      <c r="P64" s="232" t="s">
        <v>1</v>
      </c>
      <c r="Q64" s="283">
        <v>4</v>
      </c>
      <c r="R64" s="272"/>
      <c r="S64" s="282">
        <v>5</v>
      </c>
      <c r="T64" s="283"/>
      <c r="U64" s="232" t="s">
        <v>1</v>
      </c>
      <c r="V64" s="283">
        <v>6</v>
      </c>
      <c r="W64" s="272"/>
      <c r="X64" s="293"/>
      <c r="Y64" s="180">
        <f>COUNT(D64:W64)</f>
        <v>6</v>
      </c>
      <c r="Z64" s="181"/>
      <c r="AA64" s="182"/>
      <c r="AB64" s="277"/>
      <c r="AC64" s="105"/>
      <c r="AD64" s="108"/>
      <c r="AE64" s="109"/>
      <c r="AF64" s="109"/>
      <c r="AG64" s="113"/>
      <c r="AK64" s="110">
        <v>2</v>
      </c>
      <c r="AL64" s="172">
        <f>IF(AB63=2,B63,IF(AB65=2,B65,IF(AB67=2,B67,IF(AB69=2,B69,))))</f>
        <v>6</v>
      </c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</row>
    <row r="65" spans="1:55" ht="19.5" customHeight="1">
      <c r="A65" s="299" t="s">
        <v>30</v>
      </c>
      <c r="B65" s="175">
        <f>+IF(AL30=0,"",AL30)</f>
        <v>6</v>
      </c>
      <c r="C65" s="107" t="e">
        <f>IF(B65="","",VLOOKUP(B65,#REF!,2,1))</f>
        <v>#REF!</v>
      </c>
      <c r="D65" s="284">
        <f>IF(L63="","",L63)</f>
        <v>0</v>
      </c>
      <c r="E65" s="285"/>
      <c r="F65" s="66" t="s">
        <v>1</v>
      </c>
      <c r="G65" s="285">
        <f>IF(I63="","",I63)</f>
        <v>5</v>
      </c>
      <c r="H65" s="288"/>
      <c r="I65" s="233"/>
      <c r="J65" s="171"/>
      <c r="K65" s="171"/>
      <c r="L65" s="171"/>
      <c r="M65" s="234"/>
      <c r="N65" s="279">
        <v>5</v>
      </c>
      <c r="O65" s="280"/>
      <c r="P65" s="66" t="s">
        <v>1</v>
      </c>
      <c r="Q65" s="280">
        <v>0</v>
      </c>
      <c r="R65" s="281"/>
      <c r="S65" s="279">
        <v>5</v>
      </c>
      <c r="T65" s="280"/>
      <c r="U65" s="66" t="s">
        <v>1</v>
      </c>
      <c r="V65" s="280">
        <v>0</v>
      </c>
      <c r="W65" s="281"/>
      <c r="X65" s="292">
        <f>IF(Y66&lt;&gt;0,AM65+AR65+AW65+BB65,"")</f>
        <v>5</v>
      </c>
      <c r="Y65" s="87">
        <f>IF($Y66&lt;&gt;0,+D65+I65+N65+S65,"")</f>
        <v>10</v>
      </c>
      <c r="Z65" s="88" t="s">
        <v>1</v>
      </c>
      <c r="AA65" s="89">
        <f>IF($Y66&lt;&gt;0,+G65+L65+Q65+V65,"")</f>
        <v>5</v>
      </c>
      <c r="AB65" s="276">
        <v>2</v>
      </c>
      <c r="AC65" s="112"/>
      <c r="AD65" s="108">
        <v>1</v>
      </c>
      <c r="AE65" s="109" t="s">
        <v>2</v>
      </c>
      <c r="AF65" s="109">
        <v>2</v>
      </c>
      <c r="AG65" s="113"/>
      <c r="AK65" s="110">
        <v>3</v>
      </c>
      <c r="AL65" s="172">
        <f>IF(AB63=3,B63,IF(AB65=3,B65,IF(AB67=3,B67,IF(AB69=3,B69,))))</f>
        <v>7</v>
      </c>
      <c r="AM65" s="110">
        <f>IF(D65="",0,IF(D65&gt;G65,2,1))</f>
        <v>1</v>
      </c>
      <c r="AN65" s="110">
        <f>IF(D65="",0,IF(G65&gt;D65,2,1))</f>
        <v>2</v>
      </c>
      <c r="AO65" s="110"/>
      <c r="AP65" s="110"/>
      <c r="AQ65" s="110"/>
      <c r="AR65" s="110">
        <f>IF(I65="",0,IF(I65&gt;L65,2,1))</f>
        <v>0</v>
      </c>
      <c r="AS65" s="110">
        <f>IF(I65="",0,IF(L65&gt;I65,2,1))</f>
        <v>0</v>
      </c>
      <c r="AT65" s="110"/>
      <c r="AU65" s="110"/>
      <c r="AV65" s="110"/>
      <c r="AW65" s="110">
        <f>IF(N65="",0,IF(N65&gt;Q65,2,1))</f>
        <v>2</v>
      </c>
      <c r="AX65" s="110">
        <f>IF(N65="",0,IF(Q65&gt;N65,2,1))</f>
        <v>1</v>
      </c>
      <c r="AY65" s="110"/>
      <c r="AZ65" s="110"/>
      <c r="BA65" s="110"/>
      <c r="BB65" s="110">
        <f>IF(S65="",0,IF(S65&gt;V65,2,1))</f>
        <v>2</v>
      </c>
      <c r="BC65" s="110">
        <f>IF(S65="",0,IF(V65&gt;S65,2,1))</f>
        <v>1</v>
      </c>
    </row>
    <row r="66" spans="1:55" ht="19.5" customHeight="1" thickBot="1">
      <c r="A66" s="300"/>
      <c r="B66" s="111"/>
      <c r="C66" s="231" t="e">
        <f>IF(B65="","",VLOOKUP(B65,#REF!,3,1))</f>
        <v>#REF!</v>
      </c>
      <c r="D66" s="286">
        <f>IF(L64="","",L64)</f>
        <v>2</v>
      </c>
      <c r="E66" s="287"/>
      <c r="F66" s="232" t="s">
        <v>1</v>
      </c>
      <c r="G66" s="287">
        <f>IF(I64="","",I64)</f>
        <v>1</v>
      </c>
      <c r="H66" s="289"/>
      <c r="I66" s="67"/>
      <c r="J66" s="67"/>
      <c r="K66" s="67"/>
      <c r="L66" s="67"/>
      <c r="M66" s="67"/>
      <c r="N66" s="282">
        <v>7</v>
      </c>
      <c r="O66" s="283"/>
      <c r="P66" s="232" t="s">
        <v>1</v>
      </c>
      <c r="Q66" s="283">
        <v>8</v>
      </c>
      <c r="R66" s="272"/>
      <c r="S66" s="282">
        <v>9</v>
      </c>
      <c r="T66" s="283"/>
      <c r="U66" s="232" t="s">
        <v>1</v>
      </c>
      <c r="V66" s="283">
        <v>10</v>
      </c>
      <c r="W66" s="272"/>
      <c r="X66" s="293"/>
      <c r="Y66" s="180">
        <f>COUNT(D66:W66)</f>
        <v>6</v>
      </c>
      <c r="Z66" s="181"/>
      <c r="AA66" s="182"/>
      <c r="AB66" s="277"/>
      <c r="AC66" s="105"/>
      <c r="AD66" s="108">
        <v>3</v>
      </c>
      <c r="AE66" s="109" t="s">
        <v>2</v>
      </c>
      <c r="AF66" s="109">
        <v>4</v>
      </c>
      <c r="AG66" s="113"/>
      <c r="AK66" s="110">
        <v>4</v>
      </c>
      <c r="AL66" s="172">
        <f>IF(AB63=4,B63,IF(AB65=4,B65,IF(AB67=4,B67,IF(AB69=4,B69,))))</f>
        <v>8</v>
      </c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</row>
    <row r="67" spans="1:55" ht="19.5" customHeight="1">
      <c r="A67" s="299" t="s">
        <v>23</v>
      </c>
      <c r="B67" s="175">
        <f>+IF(AL19=0,"",AL19)</f>
        <v>5</v>
      </c>
      <c r="C67" s="107" t="e">
        <f>IF(B67="","",VLOOKUP(B67,#REF!,2,1))</f>
        <v>#REF!</v>
      </c>
      <c r="D67" s="284">
        <f>IF(Q63="","",Q63)</f>
        <v>0</v>
      </c>
      <c r="E67" s="285"/>
      <c r="F67" s="66" t="s">
        <v>1</v>
      </c>
      <c r="G67" s="285">
        <f>IF(N63="","",N63)</f>
        <v>5</v>
      </c>
      <c r="H67" s="288"/>
      <c r="I67" s="284">
        <f>IF(Q65="","",Q65)</f>
        <v>0</v>
      </c>
      <c r="J67" s="285"/>
      <c r="K67" s="66" t="s">
        <v>1</v>
      </c>
      <c r="L67" s="285">
        <f>IF(N65="","",N65)</f>
        <v>5</v>
      </c>
      <c r="M67" s="288"/>
      <c r="N67" s="227"/>
      <c r="O67" s="225"/>
      <c r="P67" s="171"/>
      <c r="Q67" s="225"/>
      <c r="R67" s="226"/>
      <c r="S67" s="279">
        <v>5</v>
      </c>
      <c r="T67" s="280"/>
      <c r="U67" s="66" t="s">
        <v>1</v>
      </c>
      <c r="V67" s="280">
        <v>0</v>
      </c>
      <c r="W67" s="281"/>
      <c r="X67" s="292">
        <f>IF(Y68&lt;&gt;0,AM67+AR67+AW67+BB67,"")</f>
        <v>4</v>
      </c>
      <c r="Y67" s="87">
        <f>IF($Y68&lt;&gt;0,+D67+I67+N67+S67,"")</f>
        <v>5</v>
      </c>
      <c r="Z67" s="88" t="s">
        <v>1</v>
      </c>
      <c r="AA67" s="89">
        <f>IF($Y68&lt;&gt;0,+G67+L67+Q67+V67,"")</f>
        <v>10</v>
      </c>
      <c r="AB67" s="276">
        <v>1</v>
      </c>
      <c r="AC67" s="112"/>
      <c r="AD67" s="108">
        <v>1</v>
      </c>
      <c r="AE67" s="109" t="s">
        <v>2</v>
      </c>
      <c r="AF67" s="109">
        <v>3</v>
      </c>
      <c r="AG67" s="113"/>
      <c r="AK67" s="110"/>
      <c r="AL67" s="110"/>
      <c r="AM67" s="110">
        <f>IF(D68="",0,IF(D67&gt;G67,2,1))</f>
        <v>1</v>
      </c>
      <c r="AN67" s="110">
        <f>IF(D68="",0,IF(G67&gt;D67,2,1))</f>
        <v>2</v>
      </c>
      <c r="AO67" s="110"/>
      <c r="AP67" s="110"/>
      <c r="AQ67" s="110"/>
      <c r="AR67" s="110">
        <f>IF(I68="",0,IF(I67&gt;L67,2,1))</f>
        <v>1</v>
      </c>
      <c r="AS67" s="110">
        <f>IF(I68="",0,IF(L67&gt;I67,2,1))</f>
        <v>2</v>
      </c>
      <c r="AT67" s="110"/>
      <c r="AU67" s="110"/>
      <c r="AV67" s="110"/>
      <c r="AW67" s="110">
        <f>IF(N68="",0,IF(N67&gt;Q67,2,1))</f>
        <v>0</v>
      </c>
      <c r="AX67" s="110">
        <f>IF(N68="",0,IF(Q67&gt;N67,2,1))</f>
        <v>0</v>
      </c>
      <c r="AY67" s="110"/>
      <c r="AZ67" s="110"/>
      <c r="BA67" s="110"/>
      <c r="BB67" s="110">
        <f>IF(S68="",0,IF(S67&gt;V67,2,1))</f>
        <v>2</v>
      </c>
      <c r="BC67" s="110">
        <f>IF(S68="",0,IF(V67&gt;S67,2,1))</f>
        <v>1</v>
      </c>
    </row>
    <row r="68" spans="1:55" ht="19.5" customHeight="1" thickBot="1">
      <c r="A68" s="300"/>
      <c r="B68" s="111"/>
      <c r="C68" s="231" t="e">
        <f>IF(B67="","",VLOOKUP(B67,#REF!,3,1))</f>
        <v>#REF!</v>
      </c>
      <c r="D68" s="286">
        <f>IF(Q64="","",Q64)</f>
        <v>4</v>
      </c>
      <c r="E68" s="287"/>
      <c r="F68" s="232" t="s">
        <v>1</v>
      </c>
      <c r="G68" s="287">
        <f>IF(N64="","",N64)</f>
        <v>3</v>
      </c>
      <c r="H68" s="289"/>
      <c r="I68" s="286">
        <f>IF(Q66="","",Q66)</f>
        <v>8</v>
      </c>
      <c r="J68" s="287"/>
      <c r="K68" s="232" t="s">
        <v>1</v>
      </c>
      <c r="L68" s="287">
        <f>IF(N66="","",N66)</f>
        <v>7</v>
      </c>
      <c r="M68" s="289"/>
      <c r="N68" s="67"/>
      <c r="O68" s="67"/>
      <c r="P68" s="67"/>
      <c r="Q68" s="67"/>
      <c r="R68" s="67"/>
      <c r="S68" s="282">
        <v>11</v>
      </c>
      <c r="T68" s="283"/>
      <c r="U68" s="232" t="s">
        <v>1</v>
      </c>
      <c r="V68" s="283">
        <v>12</v>
      </c>
      <c r="W68" s="272"/>
      <c r="X68" s="293"/>
      <c r="Y68" s="180">
        <f>COUNT(D68:W68)</f>
        <v>6</v>
      </c>
      <c r="Z68" s="181"/>
      <c r="AA68" s="182"/>
      <c r="AB68" s="277"/>
      <c r="AC68" s="105"/>
      <c r="AD68" s="108">
        <v>2</v>
      </c>
      <c r="AE68" s="109" t="s">
        <v>2</v>
      </c>
      <c r="AF68" s="109">
        <v>4</v>
      </c>
      <c r="AG68" s="113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</row>
    <row r="69" spans="1:55" ht="19.5" customHeight="1">
      <c r="A69" s="299" t="s">
        <v>32</v>
      </c>
      <c r="B69" s="175">
        <f>+IF(AL41=0,"",AL41)</f>
        <v>7</v>
      </c>
      <c r="C69" s="107" t="e">
        <f>IF(B69="","",VLOOKUP(B69,#REF!,2,1))</f>
        <v>#REF!</v>
      </c>
      <c r="D69" s="284">
        <f>IF(V63="","",V63)</f>
        <v>0</v>
      </c>
      <c r="E69" s="285"/>
      <c r="F69" s="66" t="s">
        <v>1</v>
      </c>
      <c r="G69" s="285">
        <f>IF(S63="","",S63)</f>
        <v>5</v>
      </c>
      <c r="H69" s="288"/>
      <c r="I69" s="284">
        <f>IF(V65="","",V65)</f>
        <v>0</v>
      </c>
      <c r="J69" s="285"/>
      <c r="K69" s="66" t="s">
        <v>1</v>
      </c>
      <c r="L69" s="285">
        <f>IF(S65="","",S65)</f>
        <v>5</v>
      </c>
      <c r="M69" s="288"/>
      <c r="N69" s="284">
        <f>IF(V67="","",V67)</f>
        <v>0</v>
      </c>
      <c r="O69" s="285"/>
      <c r="P69" s="66" t="s">
        <v>1</v>
      </c>
      <c r="Q69" s="285">
        <f>IF(S67="","",S67)</f>
        <v>5</v>
      </c>
      <c r="R69" s="288"/>
      <c r="S69" s="227"/>
      <c r="T69" s="225"/>
      <c r="U69" s="225"/>
      <c r="V69" s="225"/>
      <c r="W69" s="226"/>
      <c r="X69" s="292">
        <f>IF(Y70&lt;&gt;0,AM69+AR69+AW69+BB69,"")</f>
        <v>3</v>
      </c>
      <c r="Y69" s="87">
        <f>IF($Y70&lt;&gt;0,+D69+I69+N69+S69,"")</f>
        <v>0</v>
      </c>
      <c r="Z69" s="88" t="s">
        <v>1</v>
      </c>
      <c r="AA69" s="89">
        <f>IF($Y70&lt;&gt;0,+G69+L69+Q69+V69,"")</f>
        <v>15</v>
      </c>
      <c r="AB69" s="276">
        <v>3</v>
      </c>
      <c r="AC69" s="112"/>
      <c r="AD69" s="113"/>
      <c r="AE69" s="113"/>
      <c r="AF69" s="113"/>
      <c r="AG69" s="113"/>
      <c r="AK69" s="110"/>
      <c r="AL69" s="110"/>
      <c r="AM69" s="110">
        <f>IF(D70="",0,IF(D69&gt;G69,2,1))</f>
        <v>1</v>
      </c>
      <c r="AN69" s="110">
        <f>IF(D70="",0,IF(G69&gt;D69,2,1))</f>
        <v>2</v>
      </c>
      <c r="AO69" s="110"/>
      <c r="AP69" s="110"/>
      <c r="AQ69" s="110"/>
      <c r="AR69" s="110">
        <f>IF(I70="",0,IF(I69&gt;L69,2,1))</f>
        <v>1</v>
      </c>
      <c r="AS69" s="110">
        <f>IF(I70="",0,IF(L69&gt;I69,2,1))</f>
        <v>2</v>
      </c>
      <c r="AT69" s="110"/>
      <c r="AU69" s="110"/>
      <c r="AV69" s="110"/>
      <c r="AW69" s="110">
        <f>IF(N70="",0,IF(N69&gt;Q69,2,1))</f>
        <v>1</v>
      </c>
      <c r="AX69" s="110">
        <f>IF(N70="",0,IF(Q69&gt;N69,2,1))</f>
        <v>2</v>
      </c>
      <c r="AY69" s="110"/>
      <c r="AZ69" s="110"/>
      <c r="BA69" s="110"/>
      <c r="BB69" s="110">
        <f>IF(S70="",0,IF(S69&gt;V69,2,1))</f>
        <v>0</v>
      </c>
      <c r="BC69" s="110">
        <f>IF(S70="",0,IF(V69&gt;S69,2,1))</f>
        <v>0</v>
      </c>
    </row>
    <row r="70" spans="1:33" ht="19.5" customHeight="1" thickBot="1">
      <c r="A70" s="300"/>
      <c r="B70" s="111"/>
      <c r="C70" s="231" t="e">
        <f>IF(B69="","",VLOOKUP(B69,#REF!,3,1))</f>
        <v>#REF!</v>
      </c>
      <c r="D70" s="286">
        <f>IF(V64="","",V64)</f>
        <v>6</v>
      </c>
      <c r="E70" s="287"/>
      <c r="F70" s="232" t="s">
        <v>1</v>
      </c>
      <c r="G70" s="287">
        <f>IF(S64="","",S64)</f>
        <v>5</v>
      </c>
      <c r="H70" s="289"/>
      <c r="I70" s="286">
        <f>IF(V66="","",V66)</f>
        <v>10</v>
      </c>
      <c r="J70" s="287"/>
      <c r="K70" s="232" t="s">
        <v>1</v>
      </c>
      <c r="L70" s="287">
        <f>IF(S66="","",S66)</f>
        <v>9</v>
      </c>
      <c r="M70" s="289"/>
      <c r="N70" s="286">
        <f>IF(V68="","",V68)</f>
        <v>12</v>
      </c>
      <c r="O70" s="287"/>
      <c r="P70" s="232" t="s">
        <v>1</v>
      </c>
      <c r="Q70" s="287">
        <f>IF(S68="","",S68)</f>
        <v>11</v>
      </c>
      <c r="R70" s="289"/>
      <c r="S70" s="69"/>
      <c r="T70" s="69"/>
      <c r="U70" s="69"/>
      <c r="V70" s="69"/>
      <c r="W70" s="69"/>
      <c r="X70" s="293"/>
      <c r="Y70" s="180">
        <f>COUNT(D70:W70)</f>
        <v>6</v>
      </c>
      <c r="Z70" s="181"/>
      <c r="AA70" s="182"/>
      <c r="AB70" s="277"/>
      <c r="AC70" s="105"/>
      <c r="AD70" s="113"/>
      <c r="AE70" s="113"/>
      <c r="AF70" s="113"/>
      <c r="AG70" s="113"/>
    </row>
    <row r="71" spans="1:33" ht="19.5" customHeight="1">
      <c r="A71" s="114"/>
      <c r="B71" s="115">
        <f>SUM(B63:B70)</f>
        <v>26</v>
      </c>
      <c r="C71" s="116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8"/>
      <c r="T71" s="118"/>
      <c r="U71" s="118"/>
      <c r="V71" s="118"/>
      <c r="W71" s="118"/>
      <c r="X71" s="119"/>
      <c r="Y71" s="120"/>
      <c r="Z71" s="120"/>
      <c r="AA71" s="120"/>
      <c r="AB71" s="121"/>
      <c r="AC71" s="105"/>
      <c r="AD71" s="113"/>
      <c r="AE71" s="113"/>
      <c r="AF71" s="113"/>
      <c r="AG71" s="113"/>
    </row>
    <row r="72" spans="2:33" ht="19.5" customHeight="1" thickBot="1">
      <c r="B72" s="298" t="s">
        <v>86</v>
      </c>
      <c r="C72" s="298"/>
      <c r="X72" s="122"/>
      <c r="Y72" s="105"/>
      <c r="Z72" s="105"/>
      <c r="AA72" s="123"/>
      <c r="AB72" s="105"/>
      <c r="AC72" s="105"/>
      <c r="AD72" s="113"/>
      <c r="AE72" s="113"/>
      <c r="AF72" s="113"/>
      <c r="AG72" s="113"/>
    </row>
    <row r="73" spans="1:33" ht="19.5" customHeight="1" thickBot="1">
      <c r="A73" s="100"/>
      <c r="B73" s="101" t="s">
        <v>9</v>
      </c>
      <c r="C73" s="102"/>
      <c r="D73" s="273" t="str">
        <f>+A74</f>
        <v>A3</v>
      </c>
      <c r="E73" s="274"/>
      <c r="F73" s="274"/>
      <c r="G73" s="274"/>
      <c r="H73" s="275"/>
      <c r="I73" s="273" t="str">
        <f>+A76</f>
        <v>C3</v>
      </c>
      <c r="J73" s="274"/>
      <c r="K73" s="274"/>
      <c r="L73" s="274"/>
      <c r="M73" s="275"/>
      <c r="N73" s="273" t="str">
        <f>+A78</f>
        <v>B3</v>
      </c>
      <c r="O73" s="274"/>
      <c r="P73" s="274"/>
      <c r="Q73" s="274"/>
      <c r="R73" s="275"/>
      <c r="S73" s="273" t="str">
        <f>+A80</f>
        <v>D3</v>
      </c>
      <c r="T73" s="274"/>
      <c r="U73" s="274"/>
      <c r="V73" s="274"/>
      <c r="W73" s="275"/>
      <c r="X73" s="103" t="s">
        <v>10</v>
      </c>
      <c r="Y73" s="294" t="s">
        <v>11</v>
      </c>
      <c r="Z73" s="295"/>
      <c r="AA73" s="296"/>
      <c r="AB73" s="104" t="s">
        <v>12</v>
      </c>
      <c r="AC73" s="105"/>
      <c r="AD73" s="301" t="s">
        <v>0</v>
      </c>
      <c r="AE73" s="301"/>
      <c r="AF73" s="301"/>
      <c r="AG73" s="106" t="s">
        <v>13</v>
      </c>
    </row>
    <row r="74" spans="1:55" ht="19.5" customHeight="1">
      <c r="A74" s="299" t="s">
        <v>25</v>
      </c>
      <c r="B74" s="175">
        <f>+IF(AL9=0,"",AL9)</f>
        <v>9</v>
      </c>
      <c r="C74" s="107" t="e">
        <f>IF(B74="","",VLOOKUP(B74,#REF!,2,1))</f>
        <v>#REF!</v>
      </c>
      <c r="D74" s="290"/>
      <c r="E74" s="291"/>
      <c r="F74" s="171"/>
      <c r="G74" s="291"/>
      <c r="H74" s="278"/>
      <c r="I74" s="279">
        <v>5</v>
      </c>
      <c r="J74" s="280"/>
      <c r="K74" s="66" t="s">
        <v>1</v>
      </c>
      <c r="L74" s="280">
        <v>0</v>
      </c>
      <c r="M74" s="281"/>
      <c r="N74" s="279">
        <v>5</v>
      </c>
      <c r="O74" s="280"/>
      <c r="P74" s="66" t="s">
        <v>1</v>
      </c>
      <c r="Q74" s="280">
        <v>0</v>
      </c>
      <c r="R74" s="281"/>
      <c r="S74" s="279">
        <v>5</v>
      </c>
      <c r="T74" s="280"/>
      <c r="U74" s="66" t="s">
        <v>1</v>
      </c>
      <c r="V74" s="280">
        <v>0</v>
      </c>
      <c r="W74" s="281"/>
      <c r="X74" s="292">
        <f>IF(Y75&lt;&gt;0,AM74+AR74+AW74+BB74,"")</f>
        <v>6</v>
      </c>
      <c r="Y74" s="87">
        <f>IF($Y75&lt;&gt;0,+D74+I74+N74+S74,"")</f>
        <v>15</v>
      </c>
      <c r="Z74" s="88" t="s">
        <v>1</v>
      </c>
      <c r="AA74" s="89">
        <f>IF($Y75&lt;&gt;0,+G74+L74+Q74+V74,"")</f>
        <v>0</v>
      </c>
      <c r="AB74" s="276">
        <v>1</v>
      </c>
      <c r="AC74" s="105"/>
      <c r="AD74" s="108"/>
      <c r="AE74" s="109"/>
      <c r="AF74" s="109"/>
      <c r="AG74" s="113"/>
      <c r="AK74" s="110">
        <v>1</v>
      </c>
      <c r="AL74" s="172">
        <f>IF(AB74=1,B74,IF(AB76=1,B76,IF(AB78=1,B78,IF(AB80=1,B80,))))</f>
        <v>9</v>
      </c>
      <c r="AM74" s="110">
        <f>IF(D74="",0,IF(D74&gt;G74,2,1))</f>
        <v>0</v>
      </c>
      <c r="AN74" s="110">
        <f>IF(D74="",0,IF(G74&gt;D74,2,1))</f>
        <v>0</v>
      </c>
      <c r="AO74" s="110"/>
      <c r="AP74" s="110"/>
      <c r="AQ74" s="110"/>
      <c r="AR74" s="110">
        <f>IF(78="",0,IF(I74&gt;L74,2,1))</f>
        <v>2</v>
      </c>
      <c r="AS74" s="110">
        <f>IF(I74="",0,IF(L74&gt;I74,2,1))</f>
        <v>1</v>
      </c>
      <c r="AT74" s="110"/>
      <c r="AU74" s="110"/>
      <c r="AV74" s="110"/>
      <c r="AW74" s="110">
        <f>IF(N74="",0,IF(N74&gt;Q74,2,1))</f>
        <v>2</v>
      </c>
      <c r="AX74" s="110">
        <f>IF(N74="",0,IF(Q74&gt;N74,2,1))</f>
        <v>1</v>
      </c>
      <c r="AY74" s="110"/>
      <c r="AZ74" s="110"/>
      <c r="BA74" s="110"/>
      <c r="BB74" s="110">
        <f>IF(S74="",0,IF(S74&gt;V74,2,1))</f>
        <v>2</v>
      </c>
      <c r="BC74" s="110">
        <f>IF(S74="",0,IF(V74&gt;S74,2,1))</f>
        <v>1</v>
      </c>
    </row>
    <row r="75" spans="1:55" ht="19.5" customHeight="1" thickBot="1">
      <c r="A75" s="300"/>
      <c r="B75" s="111"/>
      <c r="C75" s="231" t="e">
        <f>IF(B74="","",VLOOKUP(B74,#REF!,3,1))</f>
        <v>#REF!</v>
      </c>
      <c r="D75" s="67"/>
      <c r="E75" s="67"/>
      <c r="F75" s="67"/>
      <c r="G75" s="67"/>
      <c r="H75" s="67"/>
      <c r="I75" s="282">
        <v>1</v>
      </c>
      <c r="J75" s="283"/>
      <c r="K75" s="232" t="s">
        <v>1</v>
      </c>
      <c r="L75" s="283">
        <v>2</v>
      </c>
      <c r="M75" s="272"/>
      <c r="N75" s="282">
        <v>3</v>
      </c>
      <c r="O75" s="283"/>
      <c r="P75" s="232" t="s">
        <v>1</v>
      </c>
      <c r="Q75" s="283">
        <v>4</v>
      </c>
      <c r="R75" s="272"/>
      <c r="S75" s="282">
        <v>5</v>
      </c>
      <c r="T75" s="283"/>
      <c r="U75" s="232" t="s">
        <v>1</v>
      </c>
      <c r="V75" s="283">
        <v>6</v>
      </c>
      <c r="W75" s="272"/>
      <c r="X75" s="293"/>
      <c r="Y75" s="180">
        <f>COUNT(D75:W75)</f>
        <v>6</v>
      </c>
      <c r="Z75" s="181"/>
      <c r="AA75" s="182"/>
      <c r="AB75" s="277"/>
      <c r="AC75" s="105"/>
      <c r="AD75" s="108"/>
      <c r="AE75" s="109"/>
      <c r="AF75" s="109"/>
      <c r="AG75" s="113"/>
      <c r="AK75" s="110">
        <v>2</v>
      </c>
      <c r="AL75" s="172">
        <f>IF(AB74=2,B74,IF(AB76=2,B76,IF(AB78=2,B78,IF(AB80=2,B80,))))</f>
        <v>10</v>
      </c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</row>
    <row r="76" spans="1:55" ht="19.5" customHeight="1">
      <c r="A76" s="299" t="s">
        <v>33</v>
      </c>
      <c r="B76" s="175">
        <f>+IF(AL31=0,"",AL31)</f>
        <v>11</v>
      </c>
      <c r="C76" s="107" t="e">
        <f>IF(B76="","",VLOOKUP(B76,#REF!,2,1))</f>
        <v>#REF!</v>
      </c>
      <c r="D76" s="284">
        <f>IF(L74="","",L74)</f>
        <v>0</v>
      </c>
      <c r="E76" s="285"/>
      <c r="F76" s="66" t="s">
        <v>1</v>
      </c>
      <c r="G76" s="285">
        <f>IF(I74="","",I74)</f>
        <v>5</v>
      </c>
      <c r="H76" s="288"/>
      <c r="I76" s="233"/>
      <c r="J76" s="171"/>
      <c r="K76" s="171"/>
      <c r="L76" s="171"/>
      <c r="M76" s="234"/>
      <c r="N76" s="279">
        <v>5</v>
      </c>
      <c r="O76" s="280"/>
      <c r="P76" s="66" t="s">
        <v>1</v>
      </c>
      <c r="Q76" s="280">
        <v>0</v>
      </c>
      <c r="R76" s="281"/>
      <c r="S76" s="279">
        <v>5</v>
      </c>
      <c r="T76" s="280"/>
      <c r="U76" s="66" t="s">
        <v>1</v>
      </c>
      <c r="V76" s="280">
        <v>0</v>
      </c>
      <c r="W76" s="281"/>
      <c r="X76" s="292">
        <f>IF(Y77&lt;&gt;0,AM76+AR76+AW76+BB76,"")</f>
        <v>5</v>
      </c>
      <c r="Y76" s="87">
        <f>IF($Y77&lt;&gt;0,+D76+I76+N76+S76,"")</f>
        <v>10</v>
      </c>
      <c r="Z76" s="88" t="s">
        <v>1</v>
      </c>
      <c r="AA76" s="89">
        <f>IF($Y77&lt;&gt;0,+G76+L76+Q76+V76,"")</f>
        <v>5</v>
      </c>
      <c r="AB76" s="276">
        <v>3</v>
      </c>
      <c r="AC76" s="112"/>
      <c r="AD76" s="108">
        <v>1</v>
      </c>
      <c r="AE76" s="109" t="s">
        <v>2</v>
      </c>
      <c r="AF76" s="109">
        <v>2</v>
      </c>
      <c r="AG76" s="113"/>
      <c r="AK76" s="110">
        <v>3</v>
      </c>
      <c r="AL76" s="172">
        <f>IF(AB74=3,B74,IF(AB76=3,B76,IF(AB78=3,B78,IF(AB80=3,B80,))))</f>
        <v>11</v>
      </c>
      <c r="AM76" s="110">
        <f>IF(D76="",0,IF(D76&gt;G76,2,1))</f>
        <v>1</v>
      </c>
      <c r="AN76" s="110">
        <f>IF(D76="",0,IF(G76&gt;D76,2,1))</f>
        <v>2</v>
      </c>
      <c r="AO76" s="110"/>
      <c r="AP76" s="110"/>
      <c r="AQ76" s="110"/>
      <c r="AR76" s="110">
        <f>IF(I76="",0,IF(I76&gt;L76,2,1))</f>
        <v>0</v>
      </c>
      <c r="AS76" s="110">
        <f>IF(I76="",0,IF(L76&gt;I76,2,1))</f>
        <v>0</v>
      </c>
      <c r="AT76" s="110"/>
      <c r="AU76" s="110"/>
      <c r="AV76" s="110"/>
      <c r="AW76" s="110">
        <f>IF(N76="",0,IF(N76&gt;Q76,2,1))</f>
        <v>2</v>
      </c>
      <c r="AX76" s="110">
        <f>IF(N76="",0,IF(Q76&gt;N76,2,1))</f>
        <v>1</v>
      </c>
      <c r="AY76" s="110"/>
      <c r="AZ76" s="110"/>
      <c r="BA76" s="110"/>
      <c r="BB76" s="110">
        <f>IF(S76="",0,IF(S76&gt;V76,2,1))</f>
        <v>2</v>
      </c>
      <c r="BC76" s="110">
        <f>IF(S76="",0,IF(V76&gt;S76,2,1))</f>
        <v>1</v>
      </c>
    </row>
    <row r="77" spans="1:55" ht="19.5" customHeight="1" thickBot="1">
      <c r="A77" s="300"/>
      <c r="B77" s="111"/>
      <c r="C77" s="231" t="e">
        <f>IF(B76="","",VLOOKUP(B76,#REF!,3,1))</f>
        <v>#REF!</v>
      </c>
      <c r="D77" s="286">
        <f>IF(L75="","",L75)</f>
        <v>2</v>
      </c>
      <c r="E77" s="287"/>
      <c r="F77" s="232" t="s">
        <v>1</v>
      </c>
      <c r="G77" s="287">
        <f>IF(I75="","",I75)</f>
        <v>1</v>
      </c>
      <c r="H77" s="289"/>
      <c r="I77" s="67"/>
      <c r="J77" s="67"/>
      <c r="K77" s="67"/>
      <c r="L77" s="67"/>
      <c r="M77" s="67"/>
      <c r="N77" s="282">
        <v>7</v>
      </c>
      <c r="O77" s="283"/>
      <c r="P77" s="232" t="s">
        <v>1</v>
      </c>
      <c r="Q77" s="283">
        <v>8</v>
      </c>
      <c r="R77" s="272"/>
      <c r="S77" s="282">
        <v>9</v>
      </c>
      <c r="T77" s="283"/>
      <c r="U77" s="232" t="s">
        <v>1</v>
      </c>
      <c r="V77" s="283">
        <v>10</v>
      </c>
      <c r="W77" s="272"/>
      <c r="X77" s="293"/>
      <c r="Y77" s="180">
        <f>COUNT(D77:W77)</f>
        <v>6</v>
      </c>
      <c r="Z77" s="181"/>
      <c r="AA77" s="182"/>
      <c r="AB77" s="277"/>
      <c r="AC77" s="105"/>
      <c r="AD77" s="108">
        <v>3</v>
      </c>
      <c r="AE77" s="109" t="s">
        <v>2</v>
      </c>
      <c r="AF77" s="109">
        <v>4</v>
      </c>
      <c r="AG77" s="113"/>
      <c r="AK77" s="110">
        <v>4</v>
      </c>
      <c r="AL77" s="172">
        <f>IF(AB74=4,B74,IF(AB76=4,B76,IF(AB78=4,B78,IF(AB80=4,B80,))))</f>
        <v>12</v>
      </c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</row>
    <row r="78" spans="1:55" ht="19.5" customHeight="1">
      <c r="A78" s="299" t="s">
        <v>27</v>
      </c>
      <c r="B78" s="175">
        <f>+IF(AL20=0,"",AL20)</f>
        <v>12</v>
      </c>
      <c r="C78" s="107" t="e">
        <f>IF(B78="","",VLOOKUP(B78,#REF!,2,1))</f>
        <v>#REF!</v>
      </c>
      <c r="D78" s="284">
        <f>IF(Q74="","",Q74)</f>
        <v>0</v>
      </c>
      <c r="E78" s="285"/>
      <c r="F78" s="66" t="s">
        <v>1</v>
      </c>
      <c r="G78" s="285">
        <f>IF(N74="","",N74)</f>
        <v>5</v>
      </c>
      <c r="H78" s="288"/>
      <c r="I78" s="284">
        <f>IF(Q76="","",Q76)</f>
        <v>0</v>
      </c>
      <c r="J78" s="285"/>
      <c r="K78" s="66" t="s">
        <v>1</v>
      </c>
      <c r="L78" s="285">
        <f>IF(N76="","",N76)</f>
        <v>5</v>
      </c>
      <c r="M78" s="288"/>
      <c r="N78" s="227"/>
      <c r="O78" s="225"/>
      <c r="P78" s="171"/>
      <c r="Q78" s="225"/>
      <c r="R78" s="226"/>
      <c r="S78" s="279">
        <v>5</v>
      </c>
      <c r="T78" s="280"/>
      <c r="U78" s="66" t="s">
        <v>1</v>
      </c>
      <c r="V78" s="280">
        <v>0</v>
      </c>
      <c r="W78" s="281"/>
      <c r="X78" s="292">
        <f>IF(Y79&lt;&gt;0,AM78+AR78+AW78+BB78,"")</f>
        <v>4</v>
      </c>
      <c r="Y78" s="87">
        <f>IF($Y79&lt;&gt;0,+D78+I78+N78+S78,"")</f>
        <v>5</v>
      </c>
      <c r="Z78" s="88" t="s">
        <v>1</v>
      </c>
      <c r="AA78" s="89">
        <f>IF($Y79&lt;&gt;0,+G78+L78+Q78+V78,"")</f>
        <v>10</v>
      </c>
      <c r="AB78" s="276">
        <v>4</v>
      </c>
      <c r="AC78" s="112"/>
      <c r="AD78" s="108">
        <v>1</v>
      </c>
      <c r="AE78" s="109" t="s">
        <v>2</v>
      </c>
      <c r="AF78" s="109">
        <v>3</v>
      </c>
      <c r="AG78" s="113"/>
      <c r="AK78" s="110"/>
      <c r="AL78" s="110"/>
      <c r="AM78" s="110">
        <f>IF(D79="",0,IF(D78&gt;G78,2,1))</f>
        <v>1</v>
      </c>
      <c r="AN78" s="110">
        <f>IF(D79="",0,IF(G78&gt;D78,2,1))</f>
        <v>2</v>
      </c>
      <c r="AO78" s="110"/>
      <c r="AP78" s="110"/>
      <c r="AQ78" s="110"/>
      <c r="AR78" s="110">
        <f>IF(I79="",0,IF(I78&gt;L78,2,1))</f>
        <v>1</v>
      </c>
      <c r="AS78" s="110">
        <f>IF(I79="",0,IF(L78&gt;I78,2,1))</f>
        <v>2</v>
      </c>
      <c r="AT78" s="110"/>
      <c r="AU78" s="110"/>
      <c r="AV78" s="110"/>
      <c r="AW78" s="110">
        <f>IF(N79="",0,IF(N78&gt;Q78,2,1))</f>
        <v>0</v>
      </c>
      <c r="AX78" s="110">
        <f>IF(N79="",0,IF(Q78&gt;N78,2,1))</f>
        <v>0</v>
      </c>
      <c r="AY78" s="110"/>
      <c r="AZ78" s="110"/>
      <c r="BA78" s="110"/>
      <c r="BB78" s="110">
        <f>IF(S79="",0,IF(S78&gt;V78,2,1))</f>
        <v>2</v>
      </c>
      <c r="BC78" s="110">
        <f>IF(S79="",0,IF(V78&gt;S78,2,1))</f>
        <v>1</v>
      </c>
    </row>
    <row r="79" spans="1:55" ht="19.5" customHeight="1" thickBot="1">
      <c r="A79" s="300"/>
      <c r="B79" s="111"/>
      <c r="C79" s="231" t="e">
        <f>IF(B78="","",VLOOKUP(B78,#REF!,3,1))</f>
        <v>#REF!</v>
      </c>
      <c r="D79" s="286">
        <f>IF(Q75="","",Q75)</f>
        <v>4</v>
      </c>
      <c r="E79" s="287"/>
      <c r="F79" s="232" t="s">
        <v>1</v>
      </c>
      <c r="G79" s="287">
        <f>IF(N75="","",N75)</f>
        <v>3</v>
      </c>
      <c r="H79" s="289"/>
      <c r="I79" s="286">
        <f>IF(Q77="","",Q77)</f>
        <v>8</v>
      </c>
      <c r="J79" s="287"/>
      <c r="K79" s="232" t="s">
        <v>1</v>
      </c>
      <c r="L79" s="287">
        <f>IF(N77="","",N77)</f>
        <v>7</v>
      </c>
      <c r="M79" s="289"/>
      <c r="N79" s="67"/>
      <c r="O79" s="67"/>
      <c r="P79" s="67"/>
      <c r="Q79" s="67"/>
      <c r="R79" s="67"/>
      <c r="S79" s="282">
        <v>11</v>
      </c>
      <c r="T79" s="283"/>
      <c r="U79" s="232" t="s">
        <v>1</v>
      </c>
      <c r="V79" s="283">
        <v>12</v>
      </c>
      <c r="W79" s="272"/>
      <c r="X79" s="293"/>
      <c r="Y79" s="180">
        <f>COUNT(D79:W79)</f>
        <v>6</v>
      </c>
      <c r="Z79" s="181"/>
      <c r="AA79" s="182"/>
      <c r="AB79" s="277"/>
      <c r="AC79" s="105"/>
      <c r="AD79" s="108">
        <v>2</v>
      </c>
      <c r="AE79" s="109" t="s">
        <v>2</v>
      </c>
      <c r="AF79" s="109">
        <v>4</v>
      </c>
      <c r="AG79" s="113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</row>
    <row r="80" spans="1:55" ht="19.5" customHeight="1">
      <c r="A80" s="299" t="s">
        <v>35</v>
      </c>
      <c r="B80" s="175">
        <f>+IF(AL42=0,"",AL42)</f>
        <v>10</v>
      </c>
      <c r="C80" s="107" t="e">
        <f>IF(B80="","",VLOOKUP(B80,#REF!,2,1))</f>
        <v>#REF!</v>
      </c>
      <c r="D80" s="284">
        <f>IF(V74="","",V74)</f>
        <v>0</v>
      </c>
      <c r="E80" s="285"/>
      <c r="F80" s="66" t="s">
        <v>1</v>
      </c>
      <c r="G80" s="285">
        <f>IF(S74="","",S74)</f>
        <v>5</v>
      </c>
      <c r="H80" s="288"/>
      <c r="I80" s="284">
        <f>IF(V76="","",V76)</f>
        <v>0</v>
      </c>
      <c r="J80" s="285"/>
      <c r="K80" s="66" t="s">
        <v>1</v>
      </c>
      <c r="L80" s="285">
        <f>IF(S76="","",S76)</f>
        <v>5</v>
      </c>
      <c r="M80" s="288"/>
      <c r="N80" s="284">
        <f>IF(V78="","",V78)</f>
        <v>0</v>
      </c>
      <c r="O80" s="285"/>
      <c r="P80" s="66" t="s">
        <v>1</v>
      </c>
      <c r="Q80" s="285">
        <f>IF(S78="","",S78)</f>
        <v>5</v>
      </c>
      <c r="R80" s="288"/>
      <c r="S80" s="227"/>
      <c r="T80" s="225"/>
      <c r="U80" s="225"/>
      <c r="V80" s="225"/>
      <c r="W80" s="226"/>
      <c r="X80" s="292">
        <f>IF(Y81&lt;&gt;0,AM80+AR80+AW80+BB80,"")</f>
        <v>3</v>
      </c>
      <c r="Y80" s="87">
        <f>IF($Y81&lt;&gt;0,+D80+I80+N80+S80,"")</f>
        <v>0</v>
      </c>
      <c r="Z80" s="88" t="s">
        <v>1</v>
      </c>
      <c r="AA80" s="89">
        <f>IF($Y81&lt;&gt;0,+G80+L80+Q80+V80,"")</f>
        <v>15</v>
      </c>
      <c r="AB80" s="276">
        <v>2</v>
      </c>
      <c r="AC80" s="112"/>
      <c r="AD80" s="113"/>
      <c r="AE80" s="113"/>
      <c r="AF80" s="113"/>
      <c r="AG80" s="113"/>
      <c r="AK80" s="110"/>
      <c r="AL80" s="110"/>
      <c r="AM80" s="110">
        <f>IF(D81="",0,IF(D80&gt;G80,2,1))</f>
        <v>1</v>
      </c>
      <c r="AN80" s="110">
        <f>IF(D81="",0,IF(G80&gt;D80,2,1))</f>
        <v>2</v>
      </c>
      <c r="AO80" s="110"/>
      <c r="AP80" s="110"/>
      <c r="AQ80" s="110"/>
      <c r="AR80" s="110">
        <f>IF(I81="",0,IF(I80&gt;L80,2,1))</f>
        <v>1</v>
      </c>
      <c r="AS80" s="110">
        <f>IF(I81="",0,IF(L80&gt;I80,2,1))</f>
        <v>2</v>
      </c>
      <c r="AT80" s="110"/>
      <c r="AU80" s="110"/>
      <c r="AV80" s="110"/>
      <c r="AW80" s="110">
        <f>IF(N81="",0,IF(N80&gt;Q80,2,1))</f>
        <v>1</v>
      </c>
      <c r="AX80" s="110">
        <f>IF(N81="",0,IF(Q80&gt;N80,2,1))</f>
        <v>2</v>
      </c>
      <c r="AY80" s="110"/>
      <c r="AZ80" s="110"/>
      <c r="BA80" s="110"/>
      <c r="BB80" s="110">
        <f>IF(S81="",0,IF(S80&gt;V80,2,1))</f>
        <v>0</v>
      </c>
      <c r="BC80" s="110">
        <f>IF(S81="",0,IF(V80&gt;S80,2,1))</f>
        <v>0</v>
      </c>
    </row>
    <row r="81" spans="1:33" ht="19.5" customHeight="1" thickBot="1">
      <c r="A81" s="300"/>
      <c r="B81" s="111"/>
      <c r="C81" s="231" t="e">
        <f>IF(B80="","",VLOOKUP(B80,#REF!,3,1))</f>
        <v>#REF!</v>
      </c>
      <c r="D81" s="286">
        <f>IF(V75="","",V75)</f>
        <v>6</v>
      </c>
      <c r="E81" s="287"/>
      <c r="F81" s="232" t="s">
        <v>1</v>
      </c>
      <c r="G81" s="287">
        <f>IF(S75="","",S75)</f>
        <v>5</v>
      </c>
      <c r="H81" s="289"/>
      <c r="I81" s="286">
        <f>IF(V77="","",V77)</f>
        <v>10</v>
      </c>
      <c r="J81" s="287"/>
      <c r="K81" s="232" t="s">
        <v>1</v>
      </c>
      <c r="L81" s="287">
        <f>IF(S77="","",S77)</f>
        <v>9</v>
      </c>
      <c r="M81" s="289"/>
      <c r="N81" s="286">
        <f>IF(V79="","",V79)</f>
        <v>12</v>
      </c>
      <c r="O81" s="287"/>
      <c r="P81" s="232" t="s">
        <v>1</v>
      </c>
      <c r="Q81" s="287">
        <f>IF(S79="","",S79)</f>
        <v>11</v>
      </c>
      <c r="R81" s="289"/>
      <c r="S81" s="69"/>
      <c r="T81" s="69"/>
      <c r="U81" s="69"/>
      <c r="V81" s="69"/>
      <c r="W81" s="69"/>
      <c r="X81" s="293"/>
      <c r="Y81" s="180">
        <f>COUNT(D81:W81)</f>
        <v>6</v>
      </c>
      <c r="Z81" s="181"/>
      <c r="AA81" s="182"/>
      <c r="AB81" s="277"/>
      <c r="AC81" s="105"/>
      <c r="AD81" s="113"/>
      <c r="AE81" s="113"/>
      <c r="AF81" s="113"/>
      <c r="AG81" s="113"/>
    </row>
    <row r="82" spans="1:33" ht="19.5" customHeight="1">
      <c r="A82" s="114"/>
      <c r="B82" s="115">
        <f>SUM(B74:B81)</f>
        <v>42</v>
      </c>
      <c r="C82" s="116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8"/>
      <c r="T82" s="118"/>
      <c r="U82" s="118"/>
      <c r="V82" s="118"/>
      <c r="W82" s="118"/>
      <c r="X82" s="119"/>
      <c r="Y82" s="120"/>
      <c r="Z82" s="120"/>
      <c r="AA82" s="120"/>
      <c r="AB82" s="121"/>
      <c r="AC82" s="105"/>
      <c r="AD82" s="113"/>
      <c r="AE82" s="113"/>
      <c r="AF82" s="113"/>
      <c r="AG82" s="113"/>
    </row>
    <row r="83" spans="2:33" ht="19.5" customHeight="1" thickBot="1">
      <c r="B83" s="298" t="s">
        <v>87</v>
      </c>
      <c r="C83" s="298"/>
      <c r="X83" s="122"/>
      <c r="Y83" s="105"/>
      <c r="Z83" s="105"/>
      <c r="AA83" s="123"/>
      <c r="AB83" s="105"/>
      <c r="AC83" s="105"/>
      <c r="AD83" s="113"/>
      <c r="AE83" s="113"/>
      <c r="AF83" s="113"/>
      <c r="AG83" s="113"/>
    </row>
    <row r="84" spans="1:33" ht="19.5" customHeight="1" thickBot="1">
      <c r="A84" s="100"/>
      <c r="B84" s="101" t="s">
        <v>9</v>
      </c>
      <c r="C84" s="102"/>
      <c r="D84" s="273" t="str">
        <f>+A85</f>
        <v>A4</v>
      </c>
      <c r="E84" s="274"/>
      <c r="F84" s="274"/>
      <c r="G84" s="274"/>
      <c r="H84" s="275"/>
      <c r="I84" s="273" t="str">
        <f>+A87</f>
        <v>C4</v>
      </c>
      <c r="J84" s="274"/>
      <c r="K84" s="274"/>
      <c r="L84" s="274"/>
      <c r="M84" s="275"/>
      <c r="N84" s="273" t="str">
        <f>+A89</f>
        <v>B4</v>
      </c>
      <c r="O84" s="274"/>
      <c r="P84" s="274"/>
      <c r="Q84" s="274"/>
      <c r="R84" s="275"/>
      <c r="S84" s="273" t="str">
        <f>+A91</f>
        <v>D4</v>
      </c>
      <c r="T84" s="274"/>
      <c r="U84" s="274"/>
      <c r="V84" s="274"/>
      <c r="W84" s="275"/>
      <c r="X84" s="103" t="s">
        <v>10</v>
      </c>
      <c r="Y84" s="294" t="s">
        <v>11</v>
      </c>
      <c r="Z84" s="295"/>
      <c r="AA84" s="296"/>
      <c r="AB84" s="104" t="s">
        <v>12</v>
      </c>
      <c r="AC84" s="105"/>
      <c r="AD84" s="301" t="s">
        <v>0</v>
      </c>
      <c r="AE84" s="301"/>
      <c r="AF84" s="301"/>
      <c r="AG84" s="106" t="s">
        <v>13</v>
      </c>
    </row>
    <row r="85" spans="1:55" ht="19.5" customHeight="1">
      <c r="A85" s="299" t="s">
        <v>26</v>
      </c>
      <c r="B85" s="175">
        <f>+IF(AL10=0,"",AL10)</f>
        <v>16</v>
      </c>
      <c r="C85" s="107" t="e">
        <f>IF(B85="","",VLOOKUP(B85,#REF!,2,1))</f>
        <v>#REF!</v>
      </c>
      <c r="D85" s="290"/>
      <c r="E85" s="291"/>
      <c r="F85" s="171"/>
      <c r="G85" s="291"/>
      <c r="H85" s="278"/>
      <c r="I85" s="279">
        <v>5</v>
      </c>
      <c r="J85" s="280"/>
      <c r="K85" s="66" t="s">
        <v>1</v>
      </c>
      <c r="L85" s="280">
        <v>0</v>
      </c>
      <c r="M85" s="281"/>
      <c r="N85" s="279">
        <v>5</v>
      </c>
      <c r="O85" s="280"/>
      <c r="P85" s="66" t="s">
        <v>1</v>
      </c>
      <c r="Q85" s="280">
        <v>0</v>
      </c>
      <c r="R85" s="281"/>
      <c r="S85" s="279">
        <v>5</v>
      </c>
      <c r="T85" s="280"/>
      <c r="U85" s="66" t="s">
        <v>1</v>
      </c>
      <c r="V85" s="280">
        <v>0</v>
      </c>
      <c r="W85" s="281"/>
      <c r="X85" s="292">
        <f>IF(Y86&lt;&gt;0,AM85+AR85+AW85+BB85,"")</f>
        <v>6</v>
      </c>
      <c r="Y85" s="87">
        <f>IF($Y86&lt;&gt;0,+D85+I85+N85+S85,"")</f>
        <v>15</v>
      </c>
      <c r="Z85" s="88" t="s">
        <v>1</v>
      </c>
      <c r="AA85" s="89">
        <f>IF($Y86&lt;&gt;0,+G85+L85+Q85+V85,"")</f>
        <v>0</v>
      </c>
      <c r="AB85" s="276">
        <v>4</v>
      </c>
      <c r="AC85" s="105"/>
      <c r="AD85" s="108"/>
      <c r="AE85" s="109"/>
      <c r="AF85" s="109"/>
      <c r="AG85" s="113"/>
      <c r="AK85" s="110">
        <v>1</v>
      </c>
      <c r="AL85" s="172">
        <f>IF(AB85=1,B85,IF(AB87=1,B87,IF(AB89=1,B89,IF(AB91=1,B91,))))</f>
        <v>13</v>
      </c>
      <c r="AM85" s="110">
        <f>IF(D85="",0,IF(D85&gt;G85,2,1))</f>
        <v>0</v>
      </c>
      <c r="AN85" s="110">
        <f>IF(D85="",0,IF(G85&gt;D85,2,1))</f>
        <v>0</v>
      </c>
      <c r="AO85" s="110"/>
      <c r="AP85" s="110"/>
      <c r="AQ85" s="110"/>
      <c r="AR85" s="110">
        <f>IF(78="",0,IF(I85&gt;L85,2,1))</f>
        <v>2</v>
      </c>
      <c r="AS85" s="110">
        <f>IF(I85="",0,IF(L85&gt;I85,2,1))</f>
        <v>1</v>
      </c>
      <c r="AT85" s="110"/>
      <c r="AU85" s="110"/>
      <c r="AV85" s="110"/>
      <c r="AW85" s="110">
        <f>IF(N85="",0,IF(N85&gt;Q85,2,1))</f>
        <v>2</v>
      </c>
      <c r="AX85" s="110">
        <f>IF(N85="",0,IF(Q85&gt;N85,2,1))</f>
        <v>1</v>
      </c>
      <c r="AY85" s="110"/>
      <c r="AZ85" s="110"/>
      <c r="BA85" s="110"/>
      <c r="BB85" s="110">
        <f>IF(S85="",0,IF(S85&gt;V85,2,1))</f>
        <v>2</v>
      </c>
      <c r="BC85" s="110">
        <f>IF(S85="",0,IF(V85&gt;S85,2,1))</f>
        <v>1</v>
      </c>
    </row>
    <row r="86" spans="1:55" ht="19.5" customHeight="1" thickBot="1">
      <c r="A86" s="300"/>
      <c r="B86" s="111"/>
      <c r="C86" s="231" t="e">
        <f>IF(B85="","",VLOOKUP(B85,#REF!,3,1))</f>
        <v>#REF!</v>
      </c>
      <c r="D86" s="67"/>
      <c r="E86" s="67"/>
      <c r="F86" s="67"/>
      <c r="G86" s="67"/>
      <c r="H86" s="67"/>
      <c r="I86" s="282">
        <v>1</v>
      </c>
      <c r="J86" s="283"/>
      <c r="K86" s="232" t="s">
        <v>1</v>
      </c>
      <c r="L86" s="283">
        <v>2</v>
      </c>
      <c r="M86" s="272"/>
      <c r="N86" s="282">
        <v>3</v>
      </c>
      <c r="O86" s="283"/>
      <c r="P86" s="232" t="s">
        <v>1</v>
      </c>
      <c r="Q86" s="283">
        <v>4</v>
      </c>
      <c r="R86" s="272"/>
      <c r="S86" s="282">
        <v>5</v>
      </c>
      <c r="T86" s="283"/>
      <c r="U86" s="232" t="s">
        <v>1</v>
      </c>
      <c r="V86" s="283">
        <v>6</v>
      </c>
      <c r="W86" s="272"/>
      <c r="X86" s="293"/>
      <c r="Y86" s="180">
        <f>COUNT(D86:W86)</f>
        <v>6</v>
      </c>
      <c r="Z86" s="181"/>
      <c r="AA86" s="182"/>
      <c r="AB86" s="277"/>
      <c r="AC86" s="105"/>
      <c r="AD86" s="108"/>
      <c r="AE86" s="109"/>
      <c r="AF86" s="109"/>
      <c r="AG86" s="113"/>
      <c r="AK86" s="110">
        <v>2</v>
      </c>
      <c r="AL86" s="172">
        <f>IF(AB85=2,B85,IF(AB87=2,B87,IF(AB89=2,B89,IF(AB91=2,B91,))))</f>
        <v>14</v>
      </c>
      <c r="AM86" s="110"/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</row>
    <row r="87" spans="1:55" ht="19.5" customHeight="1">
      <c r="A87" s="299" t="s">
        <v>34</v>
      </c>
      <c r="B87" s="175">
        <f>+IF(AL32=0,"",AL32)</f>
        <v>14</v>
      </c>
      <c r="C87" s="107" t="e">
        <f>IF(B87="","",VLOOKUP(B87,#REF!,2,1))</f>
        <v>#REF!</v>
      </c>
      <c r="D87" s="284">
        <f>IF(L85="","",L85)</f>
        <v>0</v>
      </c>
      <c r="E87" s="285"/>
      <c r="F87" s="66" t="s">
        <v>1</v>
      </c>
      <c r="G87" s="285">
        <f>IF(I85="","",I85)</f>
        <v>5</v>
      </c>
      <c r="H87" s="288"/>
      <c r="I87" s="233"/>
      <c r="J87" s="171"/>
      <c r="K87" s="171"/>
      <c r="L87" s="171"/>
      <c r="M87" s="234"/>
      <c r="N87" s="279">
        <v>5</v>
      </c>
      <c r="O87" s="280"/>
      <c r="P87" s="66" t="s">
        <v>1</v>
      </c>
      <c r="Q87" s="280">
        <v>0</v>
      </c>
      <c r="R87" s="281"/>
      <c r="S87" s="279">
        <v>5</v>
      </c>
      <c r="T87" s="280"/>
      <c r="U87" s="66" t="s">
        <v>1</v>
      </c>
      <c r="V87" s="280">
        <v>0</v>
      </c>
      <c r="W87" s="281"/>
      <c r="X87" s="292">
        <f>IF(Y88&lt;&gt;0,AM87+AR87+AW87+BB87,"")</f>
        <v>5</v>
      </c>
      <c r="Y87" s="87">
        <f>IF($Y88&lt;&gt;0,+D87+I87+N87+S87,"")</f>
        <v>10</v>
      </c>
      <c r="Z87" s="88" t="s">
        <v>1</v>
      </c>
      <c r="AA87" s="89">
        <f>IF($Y88&lt;&gt;0,+G87+L87+Q87+V87,"")</f>
        <v>5</v>
      </c>
      <c r="AB87" s="276">
        <v>2</v>
      </c>
      <c r="AC87" s="112"/>
      <c r="AD87" s="108">
        <v>1</v>
      </c>
      <c r="AE87" s="109" t="s">
        <v>2</v>
      </c>
      <c r="AF87" s="109">
        <v>2</v>
      </c>
      <c r="AG87" s="113"/>
      <c r="AK87" s="110">
        <v>3</v>
      </c>
      <c r="AL87" s="172">
        <f>IF(AB85=3,B85,IF(AB87=3,B87,IF(AB89=3,B89,IF(AB91=3,B91,))))</f>
        <v>15</v>
      </c>
      <c r="AM87" s="110">
        <f>IF(D87="",0,IF(D87&gt;G87,2,1))</f>
        <v>1</v>
      </c>
      <c r="AN87" s="110">
        <f>IF(D87="",0,IF(G87&gt;D87,2,1))</f>
        <v>2</v>
      </c>
      <c r="AO87" s="110"/>
      <c r="AP87" s="110"/>
      <c r="AQ87" s="110"/>
      <c r="AR87" s="110">
        <f>IF(I87="",0,IF(I87&gt;L87,2,1))</f>
        <v>0</v>
      </c>
      <c r="AS87" s="110">
        <f>IF(I87="",0,IF(L87&gt;I87,2,1))</f>
        <v>0</v>
      </c>
      <c r="AT87" s="110"/>
      <c r="AU87" s="110"/>
      <c r="AV87" s="110"/>
      <c r="AW87" s="110">
        <f>IF(N87="",0,IF(N87&gt;Q87,2,1))</f>
        <v>2</v>
      </c>
      <c r="AX87" s="110">
        <f>IF(N87="",0,IF(Q87&gt;N87,2,1))</f>
        <v>1</v>
      </c>
      <c r="AY87" s="110"/>
      <c r="AZ87" s="110"/>
      <c r="BA87" s="110"/>
      <c r="BB87" s="110">
        <f>IF(S87="",0,IF(S87&gt;V87,2,1))</f>
        <v>2</v>
      </c>
      <c r="BC87" s="110">
        <f>IF(S87="",0,IF(V87&gt;S87,2,1))</f>
        <v>1</v>
      </c>
    </row>
    <row r="88" spans="1:55" ht="19.5" customHeight="1" thickBot="1">
      <c r="A88" s="300"/>
      <c r="B88" s="111"/>
      <c r="C88" s="231" t="e">
        <f>IF(B87="","",VLOOKUP(B87,#REF!,3,1))</f>
        <v>#REF!</v>
      </c>
      <c r="D88" s="286">
        <f>IF(L86="","",L86)</f>
        <v>2</v>
      </c>
      <c r="E88" s="287"/>
      <c r="F88" s="232" t="s">
        <v>1</v>
      </c>
      <c r="G88" s="287">
        <f>IF(I86="","",I86)</f>
        <v>1</v>
      </c>
      <c r="H88" s="289"/>
      <c r="I88" s="67"/>
      <c r="J88" s="67"/>
      <c r="K88" s="67"/>
      <c r="L88" s="67"/>
      <c r="M88" s="67"/>
      <c r="N88" s="282">
        <v>7</v>
      </c>
      <c r="O88" s="283"/>
      <c r="P88" s="232" t="s">
        <v>1</v>
      </c>
      <c r="Q88" s="283">
        <v>8</v>
      </c>
      <c r="R88" s="272"/>
      <c r="S88" s="282">
        <v>9</v>
      </c>
      <c r="T88" s="283"/>
      <c r="U88" s="232" t="s">
        <v>1</v>
      </c>
      <c r="V88" s="283">
        <v>10</v>
      </c>
      <c r="W88" s="272"/>
      <c r="X88" s="293"/>
      <c r="Y88" s="180">
        <f>COUNT(D88:W88)</f>
        <v>6</v>
      </c>
      <c r="Z88" s="181"/>
      <c r="AA88" s="182"/>
      <c r="AB88" s="277"/>
      <c r="AC88" s="105"/>
      <c r="AD88" s="108">
        <v>3</v>
      </c>
      <c r="AE88" s="109" t="s">
        <v>2</v>
      </c>
      <c r="AF88" s="109">
        <v>4</v>
      </c>
      <c r="AG88" s="113"/>
      <c r="AK88" s="110">
        <v>4</v>
      </c>
      <c r="AL88" s="172">
        <f>IF(AB85=4,B85,IF(AB87=4,B87,IF(AB89=4,B89,IF(AB91=4,B91,))))</f>
        <v>16</v>
      </c>
      <c r="AM88" s="110"/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</row>
    <row r="89" spans="1:55" ht="19.5" customHeight="1">
      <c r="A89" s="299" t="s">
        <v>28</v>
      </c>
      <c r="B89" s="175">
        <f>+IF(AL21=0,"",AL21)</f>
        <v>13</v>
      </c>
      <c r="C89" s="107" t="e">
        <f>IF(B89="","",VLOOKUP(B89,#REF!,2,1))</f>
        <v>#REF!</v>
      </c>
      <c r="D89" s="284">
        <f>IF(Q85="","",Q85)</f>
        <v>0</v>
      </c>
      <c r="E89" s="285"/>
      <c r="F89" s="66" t="s">
        <v>1</v>
      </c>
      <c r="G89" s="285">
        <f>IF(N85="","",N85)</f>
        <v>5</v>
      </c>
      <c r="H89" s="288"/>
      <c r="I89" s="284">
        <f>IF(Q87="","",Q87)</f>
        <v>0</v>
      </c>
      <c r="J89" s="285"/>
      <c r="K89" s="66" t="s">
        <v>1</v>
      </c>
      <c r="L89" s="285">
        <f>IF(N87="","",N87)</f>
        <v>5</v>
      </c>
      <c r="M89" s="288"/>
      <c r="N89" s="227"/>
      <c r="O89" s="225"/>
      <c r="P89" s="171"/>
      <c r="Q89" s="225"/>
      <c r="R89" s="226"/>
      <c r="S89" s="279">
        <v>5</v>
      </c>
      <c r="T89" s="280"/>
      <c r="U89" s="66" t="s">
        <v>1</v>
      </c>
      <c r="V89" s="280">
        <v>0</v>
      </c>
      <c r="W89" s="281"/>
      <c r="X89" s="292">
        <f>IF(Y90&lt;&gt;0,AM89+AR89+AW89+BB89,"")</f>
        <v>4</v>
      </c>
      <c r="Y89" s="87">
        <f>IF($Y90&lt;&gt;0,+D89+I89+N89+S89,"")</f>
        <v>5</v>
      </c>
      <c r="Z89" s="88" t="s">
        <v>1</v>
      </c>
      <c r="AA89" s="89">
        <f>IF($Y90&lt;&gt;0,+G89+L89+Q89+V89,"")</f>
        <v>10</v>
      </c>
      <c r="AB89" s="276">
        <v>1</v>
      </c>
      <c r="AC89" s="112"/>
      <c r="AD89" s="108">
        <v>1</v>
      </c>
      <c r="AE89" s="109" t="s">
        <v>2</v>
      </c>
      <c r="AF89" s="109">
        <v>3</v>
      </c>
      <c r="AG89" s="113"/>
      <c r="AK89" s="110"/>
      <c r="AL89" s="110"/>
      <c r="AM89" s="110">
        <f>IF(D90="",0,IF(D89&gt;G89,2,1))</f>
        <v>1</v>
      </c>
      <c r="AN89" s="110">
        <f>IF(D90="",0,IF(G89&gt;D89,2,1))</f>
        <v>2</v>
      </c>
      <c r="AO89" s="110"/>
      <c r="AP89" s="110"/>
      <c r="AQ89" s="110"/>
      <c r="AR89" s="110">
        <f>IF(I90="",0,IF(I89&gt;L89,2,1))</f>
        <v>1</v>
      </c>
      <c r="AS89" s="110">
        <f>IF(I90="",0,IF(L89&gt;I89,2,1))</f>
        <v>2</v>
      </c>
      <c r="AT89" s="110"/>
      <c r="AU89" s="110"/>
      <c r="AV89" s="110"/>
      <c r="AW89" s="110">
        <f>IF(N90="",0,IF(N89&gt;Q89,2,1))</f>
        <v>0</v>
      </c>
      <c r="AX89" s="110">
        <f>IF(N90="",0,IF(Q89&gt;N89,2,1))</f>
        <v>0</v>
      </c>
      <c r="AY89" s="110"/>
      <c r="AZ89" s="110"/>
      <c r="BA89" s="110"/>
      <c r="BB89" s="110">
        <f>IF(S90="",0,IF(S89&gt;V89,2,1))</f>
        <v>2</v>
      </c>
      <c r="BC89" s="110">
        <f>IF(S90="",0,IF(V89&gt;S89,2,1))</f>
        <v>1</v>
      </c>
    </row>
    <row r="90" spans="1:55" ht="19.5" customHeight="1" thickBot="1">
      <c r="A90" s="300"/>
      <c r="B90" s="111"/>
      <c r="C90" s="231" t="e">
        <f>IF(B89="","",VLOOKUP(B89,#REF!,3,1))</f>
        <v>#REF!</v>
      </c>
      <c r="D90" s="286">
        <f>IF(Q86="","",Q86)</f>
        <v>4</v>
      </c>
      <c r="E90" s="287"/>
      <c r="F90" s="232" t="s">
        <v>1</v>
      </c>
      <c r="G90" s="287">
        <f>IF(N86="","",N86)</f>
        <v>3</v>
      </c>
      <c r="H90" s="289"/>
      <c r="I90" s="286">
        <f>IF(Q88="","",Q88)</f>
        <v>8</v>
      </c>
      <c r="J90" s="287"/>
      <c r="K90" s="232" t="s">
        <v>1</v>
      </c>
      <c r="L90" s="287">
        <f>IF(N88="","",N88)</f>
        <v>7</v>
      </c>
      <c r="M90" s="289"/>
      <c r="N90" s="67"/>
      <c r="O90" s="67"/>
      <c r="P90" s="67"/>
      <c r="Q90" s="67"/>
      <c r="R90" s="67"/>
      <c r="S90" s="282">
        <v>11</v>
      </c>
      <c r="T90" s="283"/>
      <c r="U90" s="232" t="s">
        <v>1</v>
      </c>
      <c r="V90" s="283">
        <v>12</v>
      </c>
      <c r="W90" s="272"/>
      <c r="X90" s="293"/>
      <c r="Y90" s="180">
        <f>COUNT(D90:W90)</f>
        <v>6</v>
      </c>
      <c r="Z90" s="181"/>
      <c r="AA90" s="182"/>
      <c r="AB90" s="277"/>
      <c r="AC90" s="105"/>
      <c r="AD90" s="108">
        <v>2</v>
      </c>
      <c r="AE90" s="109" t="s">
        <v>2</v>
      </c>
      <c r="AF90" s="109">
        <v>4</v>
      </c>
      <c r="AG90" s="113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</row>
    <row r="91" spans="1:55" ht="19.5" customHeight="1">
      <c r="A91" s="299" t="s">
        <v>36</v>
      </c>
      <c r="B91" s="175">
        <f>+IF(AL43=0,"",AL43)</f>
        <v>15</v>
      </c>
      <c r="C91" s="107" t="e">
        <f>IF(B91="","",VLOOKUP(B91,#REF!,2,1))</f>
        <v>#REF!</v>
      </c>
      <c r="D91" s="284">
        <f>IF(V85="","",V85)</f>
        <v>0</v>
      </c>
      <c r="E91" s="285"/>
      <c r="F91" s="66" t="s">
        <v>1</v>
      </c>
      <c r="G91" s="285">
        <f>IF(S85="","",S85)</f>
        <v>5</v>
      </c>
      <c r="H91" s="288"/>
      <c r="I91" s="284">
        <f>IF(V87="","",V87)</f>
        <v>0</v>
      </c>
      <c r="J91" s="285"/>
      <c r="K91" s="66" t="s">
        <v>1</v>
      </c>
      <c r="L91" s="285">
        <f>IF(S87="","",S87)</f>
        <v>5</v>
      </c>
      <c r="M91" s="288"/>
      <c r="N91" s="284">
        <f>IF(V89="","",V89)</f>
        <v>0</v>
      </c>
      <c r="O91" s="285"/>
      <c r="P91" s="66" t="s">
        <v>1</v>
      </c>
      <c r="Q91" s="285">
        <f>IF(S89="","",S89)</f>
        <v>5</v>
      </c>
      <c r="R91" s="288"/>
      <c r="S91" s="227"/>
      <c r="T91" s="225"/>
      <c r="U91" s="225"/>
      <c r="V91" s="225"/>
      <c r="W91" s="226"/>
      <c r="X91" s="292">
        <f>IF(Y92&lt;&gt;0,AM91+AR91+AW91+BB91,"")</f>
        <v>3</v>
      </c>
      <c r="Y91" s="87">
        <f>IF($Y92&lt;&gt;0,+D91+I91+N91+S91,"")</f>
        <v>0</v>
      </c>
      <c r="Z91" s="88" t="s">
        <v>1</v>
      </c>
      <c r="AA91" s="89">
        <f>IF($Y92&lt;&gt;0,+G91+L91+Q91+V91,"")</f>
        <v>15</v>
      </c>
      <c r="AB91" s="276">
        <v>3</v>
      </c>
      <c r="AC91" s="112"/>
      <c r="AD91" s="113"/>
      <c r="AE91" s="113"/>
      <c r="AF91" s="113"/>
      <c r="AG91" s="113"/>
      <c r="AK91" s="110"/>
      <c r="AL91" s="110"/>
      <c r="AM91" s="110">
        <f>IF(D92="",0,IF(D91&gt;G91,2,1))</f>
        <v>1</v>
      </c>
      <c r="AN91" s="110">
        <f>IF(D92="",0,IF(G91&gt;D91,2,1))</f>
        <v>2</v>
      </c>
      <c r="AO91" s="110"/>
      <c r="AP91" s="110"/>
      <c r="AQ91" s="110"/>
      <c r="AR91" s="110">
        <f>IF(I92="",0,IF(I91&gt;L91,2,1))</f>
        <v>1</v>
      </c>
      <c r="AS91" s="110">
        <f>IF(I92="",0,IF(L91&gt;I91,2,1))</f>
        <v>2</v>
      </c>
      <c r="AT91" s="110"/>
      <c r="AU91" s="110"/>
      <c r="AV91" s="110"/>
      <c r="AW91" s="110">
        <f>IF(N92="",0,IF(N91&gt;Q91,2,1))</f>
        <v>1</v>
      </c>
      <c r="AX91" s="110">
        <f>IF(N92="",0,IF(Q91&gt;N91,2,1))</f>
        <v>2</v>
      </c>
      <c r="AY91" s="110"/>
      <c r="AZ91" s="110"/>
      <c r="BA91" s="110"/>
      <c r="BB91" s="110">
        <f>IF(S92="",0,IF(S91&gt;V91,2,1))</f>
        <v>0</v>
      </c>
      <c r="BC91" s="110">
        <f>IF(S92="",0,IF(V91&gt;S91,2,1))</f>
        <v>0</v>
      </c>
    </row>
    <row r="92" spans="1:33" ht="19.5" customHeight="1" thickBot="1">
      <c r="A92" s="300"/>
      <c r="B92" s="111"/>
      <c r="C92" s="231" t="e">
        <f>IF(B91="","",VLOOKUP(B91,#REF!,3,1))</f>
        <v>#REF!</v>
      </c>
      <c r="D92" s="286">
        <f>IF(V86="","",V86)</f>
        <v>6</v>
      </c>
      <c r="E92" s="287"/>
      <c r="F92" s="232" t="s">
        <v>1</v>
      </c>
      <c r="G92" s="287">
        <f>IF(S86="","",S86)</f>
        <v>5</v>
      </c>
      <c r="H92" s="289"/>
      <c r="I92" s="286">
        <f>IF(V88="","",V88)</f>
        <v>10</v>
      </c>
      <c r="J92" s="287"/>
      <c r="K92" s="232" t="s">
        <v>1</v>
      </c>
      <c r="L92" s="287">
        <f>IF(S88="","",S88)</f>
        <v>9</v>
      </c>
      <c r="M92" s="289"/>
      <c r="N92" s="286">
        <f>IF(V90="","",V90)</f>
        <v>12</v>
      </c>
      <c r="O92" s="287"/>
      <c r="P92" s="232" t="s">
        <v>1</v>
      </c>
      <c r="Q92" s="287">
        <f>IF(S90="","",S90)</f>
        <v>11</v>
      </c>
      <c r="R92" s="289"/>
      <c r="S92" s="69"/>
      <c r="T92" s="69"/>
      <c r="U92" s="69"/>
      <c r="V92" s="69"/>
      <c r="W92" s="69"/>
      <c r="X92" s="293"/>
      <c r="Y92" s="180">
        <f>COUNT(D92:W92)</f>
        <v>6</v>
      </c>
      <c r="Z92" s="181"/>
      <c r="AA92" s="182"/>
      <c r="AB92" s="277"/>
      <c r="AC92" s="105"/>
      <c r="AD92" s="113"/>
      <c r="AE92" s="113"/>
      <c r="AF92" s="113"/>
      <c r="AG92" s="113"/>
    </row>
    <row r="93" spans="24:32" ht="12.75">
      <c r="X93" s="122"/>
      <c r="Y93" s="105"/>
      <c r="Z93" s="105"/>
      <c r="AA93" s="105"/>
      <c r="AB93" s="105"/>
      <c r="AC93" s="105"/>
      <c r="AD93" s="105"/>
      <c r="AE93" s="105"/>
      <c r="AF93" s="105"/>
    </row>
    <row r="94" spans="24:32" ht="12.75">
      <c r="X94" s="122"/>
      <c r="Y94" s="105"/>
      <c r="Z94" s="105"/>
      <c r="AA94" s="105"/>
      <c r="AB94" s="105"/>
      <c r="AC94" s="105"/>
      <c r="AD94" s="105"/>
      <c r="AE94" s="105"/>
      <c r="AF94" s="105"/>
    </row>
    <row r="95" spans="24:32" ht="12.75">
      <c r="X95" s="122"/>
      <c r="Y95" s="105"/>
      <c r="Z95" s="105"/>
      <c r="AA95" s="105"/>
      <c r="AB95" s="105"/>
      <c r="AC95" s="105"/>
      <c r="AD95" s="105"/>
      <c r="AE95" s="105"/>
      <c r="AF95" s="105"/>
    </row>
    <row r="96" spans="24:32" ht="12.75">
      <c r="X96" s="122"/>
      <c r="Y96" s="105"/>
      <c r="Z96" s="105"/>
      <c r="AA96" s="105"/>
      <c r="AB96" s="105"/>
      <c r="AC96" s="105"/>
      <c r="AD96" s="105"/>
      <c r="AE96" s="105"/>
      <c r="AF96" s="105"/>
    </row>
    <row r="97" spans="24:32" ht="12.75">
      <c r="X97" s="122"/>
      <c r="Y97" s="105"/>
      <c r="Z97" s="105"/>
      <c r="AA97" s="105"/>
      <c r="AB97" s="105"/>
      <c r="AC97" s="105"/>
      <c r="AD97" s="105"/>
      <c r="AE97" s="105"/>
      <c r="AF97" s="105"/>
    </row>
    <row r="98" spans="24:32" ht="12.75">
      <c r="X98" s="122"/>
      <c r="Y98" s="105"/>
      <c r="Z98" s="105"/>
      <c r="AA98" s="105"/>
      <c r="AB98" s="105"/>
      <c r="AC98" s="105"/>
      <c r="AD98" s="105"/>
      <c r="AE98" s="105"/>
      <c r="AF98" s="105"/>
    </row>
    <row r="99" spans="24:32" ht="12.75">
      <c r="X99" s="122"/>
      <c r="Y99" s="105"/>
      <c r="Z99" s="105"/>
      <c r="AA99" s="105"/>
      <c r="AB99" s="105"/>
      <c r="AC99" s="105"/>
      <c r="AD99" s="105"/>
      <c r="AE99" s="105"/>
      <c r="AF99" s="105"/>
    </row>
    <row r="100" spans="24:32" ht="12.75">
      <c r="X100" s="122"/>
      <c r="Y100" s="105"/>
      <c r="Z100" s="105"/>
      <c r="AA100" s="105"/>
      <c r="AB100" s="105"/>
      <c r="AC100" s="105"/>
      <c r="AD100" s="105"/>
      <c r="AE100" s="105"/>
      <c r="AF100" s="105"/>
    </row>
    <row r="101" spans="24:32" ht="12.75">
      <c r="X101" s="122"/>
      <c r="Y101" s="105"/>
      <c r="Z101" s="105"/>
      <c r="AA101" s="105"/>
      <c r="AB101" s="105"/>
      <c r="AC101" s="105"/>
      <c r="AD101" s="105"/>
      <c r="AE101" s="105"/>
      <c r="AF101" s="105"/>
    </row>
    <row r="102" spans="24:32" ht="12.75">
      <c r="X102" s="122"/>
      <c r="Y102" s="105"/>
      <c r="Z102" s="105"/>
      <c r="AA102" s="105"/>
      <c r="AB102" s="105"/>
      <c r="AC102" s="105"/>
      <c r="AD102" s="105"/>
      <c r="AE102" s="105"/>
      <c r="AF102" s="105"/>
    </row>
    <row r="103" spans="24:32" ht="12.75">
      <c r="X103" s="122"/>
      <c r="Y103" s="105"/>
      <c r="Z103" s="105"/>
      <c r="AA103" s="105"/>
      <c r="AB103" s="105"/>
      <c r="AC103" s="105"/>
      <c r="AD103" s="105"/>
      <c r="AE103" s="105"/>
      <c r="AF103" s="105"/>
    </row>
    <row r="104" spans="24:32" ht="12.75">
      <c r="X104" s="122"/>
      <c r="Y104" s="105"/>
      <c r="Z104" s="105"/>
      <c r="AA104" s="105"/>
      <c r="AB104" s="105"/>
      <c r="AC104" s="105"/>
      <c r="AD104" s="105"/>
      <c r="AE104" s="105"/>
      <c r="AF104" s="105"/>
    </row>
    <row r="105" spans="24:32" ht="12.75">
      <c r="X105" s="122"/>
      <c r="Y105" s="105"/>
      <c r="Z105" s="105"/>
      <c r="AA105" s="105"/>
      <c r="AB105" s="105"/>
      <c r="AC105" s="105"/>
      <c r="AD105" s="105"/>
      <c r="AE105" s="105"/>
      <c r="AF105" s="105"/>
    </row>
    <row r="106" spans="24:32" ht="12.75">
      <c r="X106" s="122"/>
      <c r="Y106" s="105"/>
      <c r="Z106" s="105"/>
      <c r="AA106" s="105"/>
      <c r="AB106" s="105"/>
      <c r="AC106" s="105"/>
      <c r="AD106" s="105"/>
      <c r="AE106" s="105"/>
      <c r="AF106" s="105"/>
    </row>
    <row r="107" spans="24:32" ht="12.75">
      <c r="X107" s="122"/>
      <c r="Y107" s="105"/>
      <c r="Z107" s="105"/>
      <c r="AA107" s="105"/>
      <c r="AB107" s="105"/>
      <c r="AC107" s="105"/>
      <c r="AD107" s="105"/>
      <c r="AE107" s="105"/>
      <c r="AF107" s="105"/>
    </row>
    <row r="108" spans="24:32" ht="12.75">
      <c r="X108" s="122"/>
      <c r="Y108" s="105"/>
      <c r="Z108" s="105"/>
      <c r="AA108" s="105"/>
      <c r="AB108" s="105"/>
      <c r="AC108" s="105"/>
      <c r="AD108" s="105"/>
      <c r="AE108" s="105"/>
      <c r="AF108" s="105"/>
    </row>
    <row r="109" spans="24:32" ht="12.75">
      <c r="X109" s="122"/>
      <c r="Y109" s="105"/>
      <c r="Z109" s="105"/>
      <c r="AA109" s="105"/>
      <c r="AB109" s="105"/>
      <c r="AC109" s="105"/>
      <c r="AD109" s="105"/>
      <c r="AE109" s="105"/>
      <c r="AF109" s="105"/>
    </row>
    <row r="110" spans="24:32" ht="12.75">
      <c r="X110" s="122"/>
      <c r="Y110" s="105"/>
      <c r="Z110" s="105"/>
      <c r="AA110" s="105"/>
      <c r="AB110" s="105"/>
      <c r="AC110" s="105"/>
      <c r="AD110" s="105"/>
      <c r="AE110" s="105"/>
      <c r="AF110" s="105"/>
    </row>
    <row r="111" spans="24:32" ht="12.75">
      <c r="X111" s="122"/>
      <c r="Y111" s="105"/>
      <c r="Z111" s="105"/>
      <c r="AA111" s="105"/>
      <c r="AB111" s="105"/>
      <c r="AC111" s="105"/>
      <c r="AD111" s="105"/>
      <c r="AE111" s="105"/>
      <c r="AF111" s="105"/>
    </row>
    <row r="112" spans="24:32" ht="12.75">
      <c r="X112" s="122"/>
      <c r="Y112" s="105"/>
      <c r="Z112" s="105"/>
      <c r="AA112" s="105"/>
      <c r="AB112" s="105"/>
      <c r="AC112" s="105"/>
      <c r="AD112" s="105"/>
      <c r="AE112" s="105"/>
      <c r="AF112" s="105"/>
    </row>
    <row r="113" spans="24:32" ht="12.75">
      <c r="X113" s="122"/>
      <c r="Y113" s="105"/>
      <c r="Z113" s="105"/>
      <c r="AA113" s="105"/>
      <c r="AB113" s="105"/>
      <c r="AC113" s="105"/>
      <c r="AD113" s="105"/>
      <c r="AE113" s="105"/>
      <c r="AF113" s="105"/>
    </row>
    <row r="114" spans="24:32" ht="12.75">
      <c r="X114" s="122"/>
      <c r="Y114" s="105"/>
      <c r="Z114" s="105"/>
      <c r="AA114" s="105"/>
      <c r="AB114" s="105"/>
      <c r="AC114" s="105"/>
      <c r="AD114" s="105"/>
      <c r="AE114" s="105"/>
      <c r="AF114" s="105"/>
    </row>
    <row r="115" spans="24:32" ht="12.75">
      <c r="X115" s="122"/>
      <c r="Y115" s="105"/>
      <c r="Z115" s="105"/>
      <c r="AA115" s="105"/>
      <c r="AB115" s="105"/>
      <c r="AC115" s="105"/>
      <c r="AD115" s="105"/>
      <c r="AE115" s="105"/>
      <c r="AF115" s="105"/>
    </row>
    <row r="116" spans="24:32" ht="12.75">
      <c r="X116" s="122"/>
      <c r="Y116" s="105"/>
      <c r="Z116" s="105"/>
      <c r="AA116" s="105"/>
      <c r="AB116" s="105"/>
      <c r="AC116" s="105"/>
      <c r="AD116" s="105"/>
      <c r="AE116" s="105"/>
      <c r="AF116" s="105"/>
    </row>
    <row r="117" spans="24:32" ht="12.75">
      <c r="X117" s="122"/>
      <c r="Y117" s="105"/>
      <c r="Z117" s="105"/>
      <c r="AA117" s="105"/>
      <c r="AB117" s="105"/>
      <c r="AC117" s="105"/>
      <c r="AD117" s="105"/>
      <c r="AE117" s="105"/>
      <c r="AF117" s="105"/>
    </row>
    <row r="118" spans="24:32" ht="12.75">
      <c r="X118" s="122"/>
      <c r="Y118" s="105"/>
      <c r="Z118" s="105"/>
      <c r="AA118" s="105"/>
      <c r="AB118" s="105"/>
      <c r="AC118" s="105"/>
      <c r="AD118" s="105"/>
      <c r="AE118" s="105"/>
      <c r="AF118" s="105"/>
    </row>
    <row r="119" spans="24:32" ht="12.75">
      <c r="X119" s="122"/>
      <c r="Y119" s="105"/>
      <c r="Z119" s="105"/>
      <c r="AA119" s="105"/>
      <c r="AB119" s="105"/>
      <c r="AC119" s="105"/>
      <c r="AD119" s="105"/>
      <c r="AE119" s="105"/>
      <c r="AF119" s="105"/>
    </row>
    <row r="120" spans="24:32" ht="12.75">
      <c r="X120" s="122"/>
      <c r="Y120" s="105"/>
      <c r="Z120" s="105"/>
      <c r="AA120" s="105"/>
      <c r="AB120" s="105"/>
      <c r="AC120" s="105"/>
      <c r="AD120" s="105"/>
      <c r="AE120" s="105"/>
      <c r="AF120" s="105"/>
    </row>
    <row r="121" spans="24:32" ht="12.75">
      <c r="X121" s="122"/>
      <c r="Y121" s="105"/>
      <c r="Z121" s="105"/>
      <c r="AA121" s="105"/>
      <c r="AB121" s="105"/>
      <c r="AC121" s="105"/>
      <c r="AD121" s="105"/>
      <c r="AE121" s="105"/>
      <c r="AF121" s="105"/>
    </row>
    <row r="122" spans="24:32" ht="12.75">
      <c r="X122" s="122"/>
      <c r="Y122" s="105"/>
      <c r="Z122" s="105"/>
      <c r="AA122" s="105"/>
      <c r="AB122" s="105"/>
      <c r="AC122" s="105"/>
      <c r="AD122" s="105"/>
      <c r="AE122" s="105"/>
      <c r="AF122" s="105"/>
    </row>
    <row r="123" spans="24:32" ht="12.75">
      <c r="X123" s="122"/>
      <c r="Y123" s="105"/>
      <c r="Z123" s="105"/>
      <c r="AA123" s="105"/>
      <c r="AB123" s="105"/>
      <c r="AC123" s="105"/>
      <c r="AD123" s="105"/>
      <c r="AE123" s="105"/>
      <c r="AF123" s="105"/>
    </row>
    <row r="124" spans="24:32" ht="12.75">
      <c r="X124" s="122"/>
      <c r="Y124" s="105"/>
      <c r="Z124" s="105"/>
      <c r="AA124" s="105"/>
      <c r="AB124" s="105"/>
      <c r="AC124" s="105"/>
      <c r="AD124" s="105"/>
      <c r="AE124" s="105"/>
      <c r="AF124" s="105"/>
    </row>
    <row r="125" spans="24:32" ht="12.75">
      <c r="X125" s="122"/>
      <c r="Y125" s="105"/>
      <c r="Z125" s="105"/>
      <c r="AA125" s="105"/>
      <c r="AB125" s="105"/>
      <c r="AC125" s="105"/>
      <c r="AD125" s="105"/>
      <c r="AE125" s="105"/>
      <c r="AF125" s="105"/>
    </row>
    <row r="126" spans="24:32" ht="12.75">
      <c r="X126" s="122"/>
      <c r="Y126" s="105"/>
      <c r="Z126" s="105"/>
      <c r="AA126" s="105"/>
      <c r="AB126" s="105"/>
      <c r="AC126" s="105"/>
      <c r="AD126" s="105"/>
      <c r="AE126" s="105"/>
      <c r="AF126" s="105"/>
    </row>
    <row r="127" spans="24:32" ht="12.75">
      <c r="X127" s="122"/>
      <c r="Y127" s="105"/>
      <c r="Z127" s="105"/>
      <c r="AA127" s="105"/>
      <c r="AB127" s="105"/>
      <c r="AC127" s="105"/>
      <c r="AD127" s="105"/>
      <c r="AE127" s="105"/>
      <c r="AF127" s="105"/>
    </row>
    <row r="128" spans="24:32" ht="12.75">
      <c r="X128" s="122"/>
      <c r="Y128" s="105"/>
      <c r="Z128" s="105"/>
      <c r="AA128" s="105"/>
      <c r="AB128" s="105"/>
      <c r="AC128" s="105"/>
      <c r="AD128" s="105"/>
      <c r="AE128" s="105"/>
      <c r="AF128" s="105"/>
    </row>
    <row r="129" spans="24:32" ht="12.75">
      <c r="X129" s="122"/>
      <c r="Y129" s="105"/>
      <c r="Z129" s="105"/>
      <c r="AA129" s="105"/>
      <c r="AB129" s="105"/>
      <c r="AC129" s="105"/>
      <c r="AD129" s="105"/>
      <c r="AE129" s="105"/>
      <c r="AF129" s="105"/>
    </row>
    <row r="130" spans="24:32" ht="12.75">
      <c r="X130" s="122"/>
      <c r="Y130" s="105"/>
      <c r="Z130" s="105"/>
      <c r="AA130" s="105"/>
      <c r="AB130" s="105"/>
      <c r="AC130" s="105"/>
      <c r="AD130" s="105"/>
      <c r="AE130" s="105"/>
      <c r="AF130" s="105"/>
    </row>
    <row r="131" spans="24:32" ht="12.75">
      <c r="X131" s="122"/>
      <c r="Y131" s="105"/>
      <c r="Z131" s="105"/>
      <c r="AA131" s="105"/>
      <c r="AB131" s="105"/>
      <c r="AC131" s="105"/>
      <c r="AD131" s="105"/>
      <c r="AE131" s="105"/>
      <c r="AF131" s="105"/>
    </row>
    <row r="132" spans="24:32" ht="12.75">
      <c r="X132" s="122"/>
      <c r="Y132" s="105"/>
      <c r="Z132" s="105"/>
      <c r="AA132" s="105"/>
      <c r="AB132" s="105"/>
      <c r="AC132" s="105"/>
      <c r="AD132" s="105"/>
      <c r="AE132" s="105"/>
      <c r="AF132" s="105"/>
    </row>
    <row r="133" spans="24:32" ht="12.75">
      <c r="X133" s="122"/>
      <c r="Y133" s="105"/>
      <c r="Z133" s="105"/>
      <c r="AA133" s="105"/>
      <c r="AB133" s="105"/>
      <c r="AC133" s="105"/>
      <c r="AD133" s="105"/>
      <c r="AE133" s="105"/>
      <c r="AF133" s="105"/>
    </row>
    <row r="134" spans="24:32" ht="12.75">
      <c r="X134" s="122"/>
      <c r="Y134" s="105"/>
      <c r="Z134" s="105"/>
      <c r="AA134" s="105"/>
      <c r="AB134" s="105"/>
      <c r="AC134" s="105"/>
      <c r="AD134" s="105"/>
      <c r="AE134" s="105"/>
      <c r="AF134" s="105"/>
    </row>
    <row r="135" spans="24:32" ht="12.75">
      <c r="X135" s="122"/>
      <c r="Y135" s="105"/>
      <c r="Z135" s="105"/>
      <c r="AA135" s="105"/>
      <c r="AB135" s="105"/>
      <c r="AC135" s="105"/>
      <c r="AD135" s="105"/>
      <c r="AE135" s="105"/>
      <c r="AF135" s="105"/>
    </row>
    <row r="136" spans="24:32" ht="12.75">
      <c r="X136" s="122"/>
      <c r="Y136" s="105"/>
      <c r="Z136" s="105"/>
      <c r="AA136" s="105"/>
      <c r="AB136" s="105"/>
      <c r="AC136" s="105"/>
      <c r="AD136" s="105"/>
      <c r="AE136" s="105"/>
      <c r="AF136" s="105"/>
    </row>
    <row r="137" spans="24:32" ht="12.75">
      <c r="X137" s="122"/>
      <c r="Y137" s="105"/>
      <c r="Z137" s="105"/>
      <c r="AA137" s="105"/>
      <c r="AB137" s="105"/>
      <c r="AC137" s="105"/>
      <c r="AD137" s="105"/>
      <c r="AE137" s="105"/>
      <c r="AF137" s="105"/>
    </row>
    <row r="138" spans="24:32" ht="12.75">
      <c r="X138" s="122"/>
      <c r="Y138" s="105"/>
      <c r="Z138" s="105"/>
      <c r="AA138" s="105"/>
      <c r="AB138" s="105"/>
      <c r="AC138" s="105"/>
      <c r="AD138" s="105"/>
      <c r="AE138" s="105"/>
      <c r="AF138" s="105"/>
    </row>
    <row r="139" spans="24:32" ht="12.75">
      <c r="X139" s="122"/>
      <c r="Y139" s="105"/>
      <c r="Z139" s="105"/>
      <c r="AA139" s="105"/>
      <c r="AB139" s="105"/>
      <c r="AC139" s="105"/>
      <c r="AD139" s="105"/>
      <c r="AE139" s="105"/>
      <c r="AF139" s="105"/>
    </row>
    <row r="140" spans="24:32" ht="12.75">
      <c r="X140" s="122"/>
      <c r="Y140" s="105"/>
      <c r="Z140" s="105"/>
      <c r="AA140" s="105"/>
      <c r="AB140" s="105"/>
      <c r="AC140" s="105"/>
      <c r="AD140" s="105"/>
      <c r="AE140" s="105"/>
      <c r="AF140" s="105"/>
    </row>
    <row r="141" spans="24:32" ht="12.75">
      <c r="X141" s="122"/>
      <c r="Y141" s="105"/>
      <c r="Z141" s="105"/>
      <c r="AA141" s="105"/>
      <c r="AB141" s="105"/>
      <c r="AC141" s="105"/>
      <c r="AD141" s="105"/>
      <c r="AE141" s="105"/>
      <c r="AF141" s="105"/>
    </row>
    <row r="142" spans="24:32" ht="12.75">
      <c r="X142" s="122"/>
      <c r="Y142" s="105"/>
      <c r="Z142" s="105"/>
      <c r="AA142" s="105"/>
      <c r="AB142" s="105"/>
      <c r="AC142" s="105"/>
      <c r="AD142" s="105"/>
      <c r="AE142" s="105"/>
      <c r="AF142" s="105"/>
    </row>
    <row r="143" spans="24:32" ht="12.75">
      <c r="X143" s="122"/>
      <c r="Y143" s="105"/>
      <c r="Z143" s="105"/>
      <c r="AA143" s="105"/>
      <c r="AB143" s="105"/>
      <c r="AC143" s="105"/>
      <c r="AD143" s="105"/>
      <c r="AE143" s="105"/>
      <c r="AF143" s="105"/>
    </row>
    <row r="144" spans="24:32" ht="12.75">
      <c r="X144" s="122"/>
      <c r="Y144" s="105"/>
      <c r="Z144" s="105"/>
      <c r="AA144" s="105"/>
      <c r="AB144" s="105"/>
      <c r="AC144" s="105"/>
      <c r="AD144" s="105"/>
      <c r="AE144" s="105"/>
      <c r="AF144" s="105"/>
    </row>
    <row r="145" spans="24:32" ht="12.75">
      <c r="X145" s="122"/>
      <c r="Y145" s="105"/>
      <c r="Z145" s="105"/>
      <c r="AA145" s="105"/>
      <c r="AB145" s="105"/>
      <c r="AC145" s="105"/>
      <c r="AD145" s="105"/>
      <c r="AE145" s="105"/>
      <c r="AF145" s="105"/>
    </row>
    <row r="146" spans="24:32" ht="12.75">
      <c r="X146" s="122"/>
      <c r="Y146" s="105"/>
      <c r="Z146" s="105"/>
      <c r="AA146" s="105"/>
      <c r="AB146" s="105"/>
      <c r="AC146" s="105"/>
      <c r="AD146" s="105"/>
      <c r="AE146" s="105"/>
      <c r="AF146" s="105"/>
    </row>
    <row r="147" spans="24:32" ht="12.75">
      <c r="X147" s="122"/>
      <c r="Y147" s="105"/>
      <c r="Z147" s="105"/>
      <c r="AA147" s="105"/>
      <c r="AB147" s="105"/>
      <c r="AC147" s="105"/>
      <c r="AD147" s="105"/>
      <c r="AE147" s="105"/>
      <c r="AF147" s="105"/>
    </row>
    <row r="148" spans="24:32" ht="12.75">
      <c r="X148" s="122"/>
      <c r="Y148" s="105"/>
      <c r="Z148" s="105"/>
      <c r="AA148" s="105"/>
      <c r="AB148" s="105"/>
      <c r="AC148" s="105"/>
      <c r="AD148" s="105"/>
      <c r="AE148" s="105"/>
      <c r="AF148" s="105"/>
    </row>
    <row r="149" spans="24:32" ht="12.75">
      <c r="X149" s="122"/>
      <c r="Y149" s="105"/>
      <c r="Z149" s="105"/>
      <c r="AA149" s="105"/>
      <c r="AB149" s="105"/>
      <c r="AC149" s="105"/>
      <c r="AD149" s="105"/>
      <c r="AE149" s="105"/>
      <c r="AF149" s="105"/>
    </row>
    <row r="150" spans="24:32" ht="12.75">
      <c r="X150" s="122"/>
      <c r="Y150" s="105"/>
      <c r="Z150" s="105"/>
      <c r="AA150" s="105"/>
      <c r="AB150" s="105"/>
      <c r="AC150" s="105"/>
      <c r="AD150" s="105"/>
      <c r="AE150" s="105"/>
      <c r="AF150" s="105"/>
    </row>
    <row r="151" spans="24:32" ht="12.75">
      <c r="X151" s="122"/>
      <c r="Y151" s="105"/>
      <c r="Z151" s="105"/>
      <c r="AA151" s="105"/>
      <c r="AB151" s="105"/>
      <c r="AC151" s="105"/>
      <c r="AD151" s="105"/>
      <c r="AE151" s="105"/>
      <c r="AF151" s="105"/>
    </row>
    <row r="152" spans="24:32" ht="12.75">
      <c r="X152" s="122"/>
      <c r="Y152" s="105"/>
      <c r="Z152" s="105"/>
      <c r="AA152" s="105"/>
      <c r="AB152" s="105"/>
      <c r="AC152" s="105"/>
      <c r="AD152" s="105"/>
      <c r="AE152" s="105"/>
      <c r="AF152" s="105"/>
    </row>
    <row r="153" spans="24:32" ht="12.75">
      <c r="X153" s="122"/>
      <c r="Y153" s="105"/>
      <c r="Z153" s="105"/>
      <c r="AA153" s="105"/>
      <c r="AB153" s="105"/>
      <c r="AC153" s="105"/>
      <c r="AD153" s="105"/>
      <c r="AE153" s="105"/>
      <c r="AF153" s="105"/>
    </row>
    <row r="154" spans="24:32" ht="12.75">
      <c r="X154" s="122"/>
      <c r="Y154" s="105"/>
      <c r="Z154" s="105"/>
      <c r="AA154" s="105"/>
      <c r="AB154" s="105"/>
      <c r="AC154" s="105"/>
      <c r="AD154" s="105"/>
      <c r="AE154" s="105"/>
      <c r="AF154" s="105"/>
    </row>
    <row r="155" spans="24:32" ht="12.75">
      <c r="X155" s="122"/>
      <c r="Y155" s="105"/>
      <c r="Z155" s="105"/>
      <c r="AA155" s="105"/>
      <c r="AB155" s="105"/>
      <c r="AC155" s="105"/>
      <c r="AD155" s="105"/>
      <c r="AE155" s="105"/>
      <c r="AF155" s="105"/>
    </row>
    <row r="156" spans="24:32" ht="12.75">
      <c r="X156" s="122"/>
      <c r="Y156" s="105"/>
      <c r="Z156" s="105"/>
      <c r="AA156" s="105"/>
      <c r="AB156" s="105"/>
      <c r="AC156" s="105"/>
      <c r="AD156" s="105"/>
      <c r="AE156" s="105"/>
      <c r="AF156" s="105"/>
    </row>
    <row r="157" spans="24:32" ht="12.75">
      <c r="X157" s="122"/>
      <c r="Y157" s="105"/>
      <c r="Z157" s="105"/>
      <c r="AA157" s="105"/>
      <c r="AB157" s="105"/>
      <c r="AC157" s="105"/>
      <c r="AD157" s="105"/>
      <c r="AE157" s="105"/>
      <c r="AF157" s="105"/>
    </row>
    <row r="158" spans="24:32" ht="12.75">
      <c r="X158" s="122"/>
      <c r="Y158" s="105"/>
      <c r="Z158" s="105"/>
      <c r="AA158" s="105"/>
      <c r="AB158" s="105"/>
      <c r="AC158" s="105"/>
      <c r="AD158" s="105"/>
      <c r="AE158" s="105"/>
      <c r="AF158" s="105"/>
    </row>
    <row r="159" spans="24:32" ht="12.75">
      <c r="X159" s="122"/>
      <c r="Y159" s="105"/>
      <c r="Z159" s="105"/>
      <c r="AA159" s="105"/>
      <c r="AB159" s="105"/>
      <c r="AC159" s="105"/>
      <c r="AD159" s="105"/>
      <c r="AE159" s="105"/>
      <c r="AF159" s="105"/>
    </row>
    <row r="160" spans="24:32" ht="12.75">
      <c r="X160" s="122"/>
      <c r="Y160" s="105"/>
      <c r="Z160" s="105"/>
      <c r="AA160" s="105"/>
      <c r="AB160" s="105"/>
      <c r="AC160" s="105"/>
      <c r="AD160" s="105"/>
      <c r="AE160" s="105"/>
      <c r="AF160" s="105"/>
    </row>
    <row r="161" spans="24:32" ht="12.75">
      <c r="X161" s="122"/>
      <c r="Y161" s="105"/>
      <c r="Z161" s="105"/>
      <c r="AA161" s="105"/>
      <c r="AB161" s="105"/>
      <c r="AC161" s="105"/>
      <c r="AD161" s="105"/>
      <c r="AE161" s="105"/>
      <c r="AF161" s="105"/>
    </row>
    <row r="162" spans="24:32" ht="12.75">
      <c r="X162" s="122"/>
      <c r="Y162" s="105"/>
      <c r="Z162" s="105"/>
      <c r="AA162" s="105"/>
      <c r="AB162" s="105"/>
      <c r="AC162" s="105"/>
      <c r="AD162" s="105"/>
      <c r="AE162" s="105"/>
      <c r="AF162" s="105"/>
    </row>
    <row r="163" spans="24:32" ht="12.75">
      <c r="X163" s="122"/>
      <c r="Y163" s="105"/>
      <c r="Z163" s="105"/>
      <c r="AA163" s="105"/>
      <c r="AB163" s="105"/>
      <c r="AC163" s="105"/>
      <c r="AD163" s="105"/>
      <c r="AE163" s="105"/>
      <c r="AF163" s="105"/>
    </row>
    <row r="164" spans="24:32" ht="12.75">
      <c r="X164" s="122"/>
      <c r="Y164" s="105"/>
      <c r="Z164" s="105"/>
      <c r="AA164" s="105"/>
      <c r="AB164" s="105"/>
      <c r="AC164" s="105"/>
      <c r="AD164" s="105"/>
      <c r="AE164" s="105"/>
      <c r="AF164" s="105"/>
    </row>
    <row r="165" spans="24:32" ht="12.75">
      <c r="X165" s="122"/>
      <c r="Y165" s="105"/>
      <c r="Z165" s="105"/>
      <c r="AA165" s="105"/>
      <c r="AB165" s="105"/>
      <c r="AC165" s="105"/>
      <c r="AD165" s="105"/>
      <c r="AE165" s="105"/>
      <c r="AF165" s="105"/>
    </row>
    <row r="166" spans="24:32" ht="12.75">
      <c r="X166" s="122"/>
      <c r="Y166" s="105"/>
      <c r="Z166" s="105"/>
      <c r="AA166" s="105"/>
      <c r="AB166" s="105"/>
      <c r="AC166" s="105"/>
      <c r="AD166" s="105"/>
      <c r="AE166" s="105"/>
      <c r="AF166" s="105"/>
    </row>
    <row r="167" spans="24:32" ht="12.75">
      <c r="X167" s="122"/>
      <c r="Y167" s="105"/>
      <c r="Z167" s="105"/>
      <c r="AA167" s="105"/>
      <c r="AB167" s="105"/>
      <c r="AC167" s="105"/>
      <c r="AD167" s="105"/>
      <c r="AE167" s="105"/>
      <c r="AF167" s="105"/>
    </row>
    <row r="168" spans="24:32" ht="12.75">
      <c r="X168" s="122"/>
      <c r="Y168" s="105"/>
      <c r="Z168" s="105"/>
      <c r="AA168" s="105"/>
      <c r="AB168" s="105"/>
      <c r="AC168" s="105"/>
      <c r="AD168" s="105"/>
      <c r="AE168" s="105"/>
      <c r="AF168" s="105"/>
    </row>
    <row r="169" spans="24:32" ht="12.75">
      <c r="X169" s="122"/>
      <c r="Y169" s="105"/>
      <c r="Z169" s="105"/>
      <c r="AA169" s="105"/>
      <c r="AB169" s="105"/>
      <c r="AC169" s="105"/>
      <c r="AD169" s="105"/>
      <c r="AE169" s="105"/>
      <c r="AF169" s="105"/>
    </row>
    <row r="170" spans="24:32" ht="12.75">
      <c r="X170" s="122"/>
      <c r="Y170" s="105"/>
      <c r="Z170" s="105"/>
      <c r="AA170" s="105"/>
      <c r="AB170" s="105"/>
      <c r="AC170" s="105"/>
      <c r="AD170" s="105"/>
      <c r="AE170" s="105"/>
      <c r="AF170" s="105"/>
    </row>
    <row r="171" spans="24:32" ht="12.75">
      <c r="X171" s="122"/>
      <c r="Y171" s="105"/>
      <c r="Z171" s="105"/>
      <c r="AA171" s="105"/>
      <c r="AB171" s="105"/>
      <c r="AC171" s="105"/>
      <c r="AD171" s="105"/>
      <c r="AE171" s="105"/>
      <c r="AF171" s="105"/>
    </row>
    <row r="172" spans="24:32" ht="12.75">
      <c r="X172" s="122"/>
      <c r="Y172" s="105"/>
      <c r="Z172" s="105"/>
      <c r="AA172" s="105"/>
      <c r="AB172" s="105"/>
      <c r="AC172" s="105"/>
      <c r="AD172" s="105"/>
      <c r="AE172" s="105"/>
      <c r="AF172" s="105"/>
    </row>
    <row r="173" spans="24:32" ht="12.75">
      <c r="X173" s="122"/>
      <c r="Y173" s="105"/>
      <c r="Z173" s="105"/>
      <c r="AA173" s="105"/>
      <c r="AB173" s="105"/>
      <c r="AC173" s="105"/>
      <c r="AD173" s="105"/>
      <c r="AE173" s="105"/>
      <c r="AF173" s="105"/>
    </row>
    <row r="174" spans="24:32" ht="12.75">
      <c r="X174" s="122"/>
      <c r="Y174" s="105"/>
      <c r="Z174" s="105"/>
      <c r="AA174" s="105"/>
      <c r="AB174" s="105"/>
      <c r="AC174" s="105"/>
      <c r="AD174" s="105"/>
      <c r="AE174" s="105"/>
      <c r="AF174" s="105"/>
    </row>
    <row r="175" spans="24:32" ht="12.75">
      <c r="X175" s="122"/>
      <c r="Y175" s="105"/>
      <c r="Z175" s="105"/>
      <c r="AA175" s="105"/>
      <c r="AB175" s="105"/>
      <c r="AC175" s="105"/>
      <c r="AD175" s="105"/>
      <c r="AE175" s="105"/>
      <c r="AF175" s="105"/>
    </row>
    <row r="176" spans="24:32" ht="12.75">
      <c r="X176" s="122"/>
      <c r="Y176" s="105"/>
      <c r="Z176" s="105"/>
      <c r="AA176" s="105"/>
      <c r="AB176" s="105"/>
      <c r="AC176" s="105"/>
      <c r="AD176" s="105"/>
      <c r="AE176" s="105"/>
      <c r="AF176" s="105"/>
    </row>
    <row r="177" spans="24:32" ht="12.75">
      <c r="X177" s="122"/>
      <c r="Y177" s="105"/>
      <c r="Z177" s="105"/>
      <c r="AA177" s="105"/>
      <c r="AB177" s="105"/>
      <c r="AC177" s="105"/>
      <c r="AD177" s="105"/>
      <c r="AE177" s="105"/>
      <c r="AF177" s="105"/>
    </row>
    <row r="178" spans="24:32" ht="12.75">
      <c r="X178" s="122"/>
      <c r="Y178" s="105"/>
      <c r="Z178" s="105"/>
      <c r="AA178" s="105"/>
      <c r="AB178" s="105"/>
      <c r="AC178" s="105"/>
      <c r="AD178" s="105"/>
      <c r="AE178" s="105"/>
      <c r="AF178" s="105"/>
    </row>
    <row r="179" spans="24:32" ht="12.75">
      <c r="X179" s="122"/>
      <c r="Y179" s="105"/>
      <c r="Z179" s="105"/>
      <c r="AA179" s="105"/>
      <c r="AB179" s="105"/>
      <c r="AC179" s="105"/>
      <c r="AD179" s="105"/>
      <c r="AE179" s="105"/>
      <c r="AF179" s="105"/>
    </row>
    <row r="180" spans="24:32" ht="12.75">
      <c r="X180" s="122"/>
      <c r="Y180" s="105"/>
      <c r="Z180" s="105"/>
      <c r="AA180" s="105"/>
      <c r="AB180" s="105"/>
      <c r="AC180" s="105"/>
      <c r="AD180" s="105"/>
      <c r="AE180" s="105"/>
      <c r="AF180" s="105"/>
    </row>
    <row r="181" spans="24:32" ht="12.75">
      <c r="X181" s="122"/>
      <c r="Y181" s="105"/>
      <c r="Z181" s="105"/>
      <c r="AA181" s="105"/>
      <c r="AB181" s="105"/>
      <c r="AC181" s="105"/>
      <c r="AD181" s="105"/>
      <c r="AE181" s="105"/>
      <c r="AF181" s="105"/>
    </row>
    <row r="182" spans="24:32" ht="12.75">
      <c r="X182" s="122"/>
      <c r="Y182" s="105"/>
      <c r="Z182" s="105"/>
      <c r="AA182" s="105"/>
      <c r="AB182" s="105"/>
      <c r="AC182" s="105"/>
      <c r="AD182" s="105"/>
      <c r="AE182" s="105"/>
      <c r="AF182" s="105"/>
    </row>
    <row r="183" spans="24:32" ht="12.75">
      <c r="X183" s="122"/>
      <c r="Y183" s="105"/>
      <c r="Z183" s="105"/>
      <c r="AA183" s="105"/>
      <c r="AB183" s="105"/>
      <c r="AC183" s="105"/>
      <c r="AD183" s="105"/>
      <c r="AE183" s="105"/>
      <c r="AF183" s="105"/>
    </row>
    <row r="184" spans="24:32" ht="12.75">
      <c r="X184" s="122"/>
      <c r="Y184" s="105"/>
      <c r="Z184" s="105"/>
      <c r="AA184" s="105"/>
      <c r="AB184" s="105"/>
      <c r="AC184" s="105"/>
      <c r="AD184" s="105"/>
      <c r="AE184" s="105"/>
      <c r="AF184" s="105"/>
    </row>
    <row r="185" spans="24:32" ht="12.75">
      <c r="X185" s="122"/>
      <c r="Y185" s="105"/>
      <c r="Z185" s="105"/>
      <c r="AA185" s="105"/>
      <c r="AB185" s="105"/>
      <c r="AC185" s="105"/>
      <c r="AD185" s="105"/>
      <c r="AE185" s="105"/>
      <c r="AF185" s="105"/>
    </row>
    <row r="186" spans="24:32" ht="12.75">
      <c r="X186" s="122"/>
      <c r="Y186" s="105"/>
      <c r="Z186" s="105"/>
      <c r="AA186" s="105"/>
      <c r="AB186" s="105"/>
      <c r="AC186" s="105"/>
      <c r="AD186" s="105"/>
      <c r="AE186" s="105"/>
      <c r="AF186" s="105"/>
    </row>
    <row r="187" spans="24:32" ht="12.75">
      <c r="X187" s="122"/>
      <c r="Y187" s="105"/>
      <c r="Z187" s="105"/>
      <c r="AA187" s="105"/>
      <c r="AB187" s="105"/>
      <c r="AC187" s="105"/>
      <c r="AD187" s="105"/>
      <c r="AE187" s="105"/>
      <c r="AF187" s="105"/>
    </row>
    <row r="188" spans="24:32" ht="12.75">
      <c r="X188" s="122"/>
      <c r="Y188" s="105"/>
      <c r="Z188" s="105"/>
      <c r="AA188" s="105"/>
      <c r="AB188" s="105"/>
      <c r="AC188" s="105"/>
      <c r="AD188" s="105"/>
      <c r="AE188" s="105"/>
      <c r="AF188" s="105"/>
    </row>
    <row r="189" spans="24:32" ht="12.75">
      <c r="X189" s="122"/>
      <c r="Y189" s="105"/>
      <c r="Z189" s="105"/>
      <c r="AA189" s="105"/>
      <c r="AB189" s="105"/>
      <c r="AC189" s="105"/>
      <c r="AD189" s="105"/>
      <c r="AE189" s="105"/>
      <c r="AF189" s="105"/>
    </row>
    <row r="190" spans="24:32" ht="12.75">
      <c r="X190" s="122"/>
      <c r="Y190" s="105"/>
      <c r="Z190" s="105"/>
      <c r="AA190" s="105"/>
      <c r="AB190" s="105"/>
      <c r="AC190" s="105"/>
      <c r="AD190" s="105"/>
      <c r="AE190" s="105"/>
      <c r="AF190" s="105"/>
    </row>
    <row r="191" spans="24:32" ht="12.75">
      <c r="X191" s="122"/>
      <c r="Y191" s="105"/>
      <c r="Z191" s="105"/>
      <c r="AA191" s="105"/>
      <c r="AB191" s="105"/>
      <c r="AC191" s="105"/>
      <c r="AD191" s="105"/>
      <c r="AE191" s="105"/>
      <c r="AF191" s="105"/>
    </row>
    <row r="192" spans="24:32" ht="12.75">
      <c r="X192" s="122"/>
      <c r="Y192" s="105"/>
      <c r="Z192" s="105"/>
      <c r="AA192" s="105"/>
      <c r="AB192" s="105"/>
      <c r="AC192" s="105"/>
      <c r="AD192" s="105"/>
      <c r="AE192" s="105"/>
      <c r="AF192" s="105"/>
    </row>
    <row r="193" spans="24:32" ht="12.75">
      <c r="X193" s="122"/>
      <c r="Y193" s="105"/>
      <c r="Z193" s="105"/>
      <c r="AA193" s="105"/>
      <c r="AB193" s="105"/>
      <c r="AC193" s="105"/>
      <c r="AD193" s="105"/>
      <c r="AE193" s="105"/>
      <c r="AF193" s="105"/>
    </row>
    <row r="194" spans="24:32" ht="12.75">
      <c r="X194" s="122"/>
      <c r="Y194" s="105"/>
      <c r="Z194" s="105"/>
      <c r="AA194" s="105"/>
      <c r="AB194" s="105"/>
      <c r="AC194" s="105"/>
      <c r="AD194" s="105"/>
      <c r="AE194" s="105"/>
      <c r="AF194" s="105"/>
    </row>
    <row r="195" spans="24:32" ht="12.75">
      <c r="X195" s="122"/>
      <c r="Y195" s="105"/>
      <c r="Z195" s="105"/>
      <c r="AA195" s="105"/>
      <c r="AB195" s="105"/>
      <c r="AC195" s="105"/>
      <c r="AD195" s="105"/>
      <c r="AE195" s="105"/>
      <c r="AF195" s="105"/>
    </row>
    <row r="196" spans="24:32" ht="12.75">
      <c r="X196" s="122"/>
      <c r="Y196" s="105"/>
      <c r="Z196" s="105"/>
      <c r="AA196" s="105"/>
      <c r="AB196" s="105"/>
      <c r="AC196" s="105"/>
      <c r="AD196" s="105"/>
      <c r="AE196" s="105"/>
      <c r="AF196" s="105"/>
    </row>
    <row r="197" spans="24:32" ht="12.75">
      <c r="X197" s="122"/>
      <c r="Y197" s="105"/>
      <c r="Z197" s="105"/>
      <c r="AA197" s="105"/>
      <c r="AB197" s="105"/>
      <c r="AC197" s="105"/>
      <c r="AD197" s="105"/>
      <c r="AE197" s="105"/>
      <c r="AF197" s="105"/>
    </row>
    <row r="198" spans="24:32" ht="12.75">
      <c r="X198" s="122"/>
      <c r="Y198" s="105"/>
      <c r="Z198" s="105"/>
      <c r="AA198" s="105"/>
      <c r="AB198" s="105"/>
      <c r="AC198" s="105"/>
      <c r="AD198" s="105"/>
      <c r="AE198" s="105"/>
      <c r="AF198" s="105"/>
    </row>
    <row r="199" spans="24:32" ht="12.75">
      <c r="X199" s="122"/>
      <c r="Y199" s="105"/>
      <c r="Z199" s="105"/>
      <c r="AA199" s="105"/>
      <c r="AB199" s="105"/>
      <c r="AC199" s="105"/>
      <c r="AD199" s="105"/>
      <c r="AE199" s="105"/>
      <c r="AF199" s="105"/>
    </row>
    <row r="200" spans="24:32" ht="12.75">
      <c r="X200" s="122"/>
      <c r="Y200" s="105"/>
      <c r="Z200" s="105"/>
      <c r="AA200" s="105"/>
      <c r="AB200" s="105"/>
      <c r="AC200" s="105"/>
      <c r="AD200" s="105"/>
      <c r="AE200" s="105"/>
      <c r="AF200" s="105"/>
    </row>
    <row r="201" spans="24:32" ht="12.75">
      <c r="X201" s="122"/>
      <c r="Y201" s="105"/>
      <c r="Z201" s="105"/>
      <c r="AA201" s="105"/>
      <c r="AB201" s="105"/>
      <c r="AC201" s="105"/>
      <c r="AD201" s="105"/>
      <c r="AE201" s="105"/>
      <c r="AF201" s="105"/>
    </row>
    <row r="202" spans="24:32" ht="12.75">
      <c r="X202" s="122"/>
      <c r="Y202" s="105"/>
      <c r="Z202" s="105"/>
      <c r="AA202" s="105"/>
      <c r="AB202" s="105"/>
      <c r="AC202" s="105"/>
      <c r="AD202" s="105"/>
      <c r="AE202" s="105"/>
      <c r="AF202" s="105"/>
    </row>
    <row r="203" spans="24:32" ht="12.75">
      <c r="X203" s="122"/>
      <c r="Y203" s="105"/>
      <c r="Z203" s="105"/>
      <c r="AA203" s="105"/>
      <c r="AB203" s="105"/>
      <c r="AC203" s="105"/>
      <c r="AD203" s="105"/>
      <c r="AE203" s="105"/>
      <c r="AF203" s="105"/>
    </row>
    <row r="204" spans="24:32" ht="12.75">
      <c r="X204" s="122"/>
      <c r="Y204" s="105"/>
      <c r="Z204" s="105"/>
      <c r="AA204" s="105"/>
      <c r="AB204" s="105"/>
      <c r="AC204" s="105"/>
      <c r="AD204" s="105"/>
      <c r="AE204" s="105"/>
      <c r="AF204" s="105"/>
    </row>
    <row r="205" spans="24:32" ht="12.75">
      <c r="X205" s="122"/>
      <c r="Y205" s="105"/>
      <c r="Z205" s="105"/>
      <c r="AA205" s="105"/>
      <c r="AB205" s="105"/>
      <c r="AC205" s="105"/>
      <c r="AD205" s="105"/>
      <c r="AE205" s="105"/>
      <c r="AF205" s="105"/>
    </row>
    <row r="206" spans="24:32" ht="12.75">
      <c r="X206" s="122"/>
      <c r="Y206" s="105"/>
      <c r="Z206" s="105"/>
      <c r="AA206" s="105"/>
      <c r="AB206" s="105"/>
      <c r="AC206" s="105"/>
      <c r="AD206" s="105"/>
      <c r="AE206" s="105"/>
      <c r="AF206" s="105"/>
    </row>
    <row r="207" spans="24:32" ht="12.75">
      <c r="X207" s="122"/>
      <c r="Y207" s="105"/>
      <c r="Z207" s="105"/>
      <c r="AA207" s="105"/>
      <c r="AB207" s="105"/>
      <c r="AC207" s="105"/>
      <c r="AD207" s="105"/>
      <c r="AE207" s="105"/>
      <c r="AF207" s="105"/>
    </row>
    <row r="208" spans="24:32" ht="12.75">
      <c r="X208" s="122"/>
      <c r="Y208" s="105"/>
      <c r="Z208" s="105"/>
      <c r="AA208" s="105"/>
      <c r="AB208" s="105"/>
      <c r="AC208" s="105"/>
      <c r="AD208" s="105"/>
      <c r="AE208" s="105"/>
      <c r="AF208" s="105"/>
    </row>
    <row r="209" spans="24:32" ht="12.75">
      <c r="X209" s="122"/>
      <c r="Y209" s="105"/>
      <c r="Z209" s="105"/>
      <c r="AA209" s="105"/>
      <c r="AB209" s="105"/>
      <c r="AC209" s="105"/>
      <c r="AD209" s="105"/>
      <c r="AE209" s="105"/>
      <c r="AF209" s="105"/>
    </row>
    <row r="210" spans="24:32" ht="12.75">
      <c r="X210" s="122"/>
      <c r="Y210" s="105"/>
      <c r="Z210" s="105"/>
      <c r="AA210" s="105"/>
      <c r="AB210" s="105"/>
      <c r="AC210" s="105"/>
      <c r="AD210" s="105"/>
      <c r="AE210" s="105"/>
      <c r="AF210" s="105"/>
    </row>
    <row r="211" spans="24:32" ht="12.75">
      <c r="X211" s="122"/>
      <c r="Y211" s="105"/>
      <c r="Z211" s="105"/>
      <c r="AA211" s="105"/>
      <c r="AB211" s="105"/>
      <c r="AC211" s="105"/>
      <c r="AD211" s="105"/>
      <c r="AE211" s="105"/>
      <c r="AF211" s="105"/>
    </row>
    <row r="212" spans="24:32" ht="12.75">
      <c r="X212" s="122"/>
      <c r="Y212" s="105"/>
      <c r="Z212" s="105"/>
      <c r="AA212" s="105"/>
      <c r="AB212" s="105"/>
      <c r="AC212" s="105"/>
      <c r="AD212" s="105"/>
      <c r="AE212" s="105"/>
      <c r="AF212" s="105"/>
    </row>
    <row r="213" spans="24:32" ht="12.75">
      <c r="X213" s="122"/>
      <c r="Y213" s="105"/>
      <c r="Z213" s="105"/>
      <c r="AA213" s="105"/>
      <c r="AB213" s="105"/>
      <c r="AC213" s="105"/>
      <c r="AD213" s="105"/>
      <c r="AE213" s="105"/>
      <c r="AF213" s="105"/>
    </row>
    <row r="214" spans="24:32" ht="12.75">
      <c r="X214" s="122"/>
      <c r="Y214" s="105"/>
      <c r="Z214" s="105"/>
      <c r="AA214" s="105"/>
      <c r="AB214" s="105"/>
      <c r="AC214" s="105"/>
      <c r="AD214" s="105"/>
      <c r="AE214" s="105"/>
      <c r="AF214" s="105"/>
    </row>
    <row r="215" spans="24:32" ht="12.75">
      <c r="X215" s="122"/>
      <c r="Y215" s="105"/>
      <c r="Z215" s="105"/>
      <c r="AA215" s="105"/>
      <c r="AB215" s="105"/>
      <c r="AC215" s="105"/>
      <c r="AD215" s="105"/>
      <c r="AE215" s="105"/>
      <c r="AF215" s="105"/>
    </row>
    <row r="216" spans="24:32" ht="12.75">
      <c r="X216" s="122"/>
      <c r="Y216" s="105"/>
      <c r="Z216" s="105"/>
      <c r="AA216" s="105"/>
      <c r="AB216" s="105"/>
      <c r="AC216" s="105"/>
      <c r="AD216" s="105"/>
      <c r="AE216" s="105"/>
      <c r="AF216" s="105"/>
    </row>
    <row r="217" spans="24:32" ht="12.75">
      <c r="X217" s="122"/>
      <c r="Y217" s="105"/>
      <c r="Z217" s="105"/>
      <c r="AA217" s="105"/>
      <c r="AB217" s="105"/>
      <c r="AC217" s="105"/>
      <c r="AD217" s="105"/>
      <c r="AE217" s="105"/>
      <c r="AF217" s="105"/>
    </row>
    <row r="218" spans="24:32" ht="12.75">
      <c r="X218" s="122"/>
      <c r="Y218" s="105"/>
      <c r="Z218" s="105"/>
      <c r="AA218" s="105"/>
      <c r="AB218" s="105"/>
      <c r="AC218" s="105"/>
      <c r="AD218" s="105"/>
      <c r="AE218" s="105"/>
      <c r="AF218" s="105"/>
    </row>
    <row r="219" spans="24:32" ht="12.75">
      <c r="X219" s="122"/>
      <c r="Y219" s="105"/>
      <c r="Z219" s="105"/>
      <c r="AA219" s="105"/>
      <c r="AB219" s="105"/>
      <c r="AC219" s="105"/>
      <c r="AD219" s="105"/>
      <c r="AE219" s="105"/>
      <c r="AF219" s="105"/>
    </row>
    <row r="220" spans="24:32" ht="12.75">
      <c r="X220" s="122"/>
      <c r="Y220" s="105"/>
      <c r="Z220" s="105"/>
      <c r="AA220" s="105"/>
      <c r="AB220" s="105"/>
      <c r="AC220" s="105"/>
      <c r="AD220" s="105"/>
      <c r="AE220" s="105"/>
      <c r="AF220" s="105"/>
    </row>
    <row r="221" spans="24:32" ht="12.75">
      <c r="X221" s="122"/>
      <c r="Y221" s="105"/>
      <c r="Z221" s="105"/>
      <c r="AA221" s="105"/>
      <c r="AB221" s="105"/>
      <c r="AC221" s="105"/>
      <c r="AD221" s="105"/>
      <c r="AE221" s="105"/>
      <c r="AF221" s="105"/>
    </row>
    <row r="222" spans="24:32" ht="12.75">
      <c r="X222" s="122"/>
      <c r="Y222" s="105"/>
      <c r="Z222" s="105"/>
      <c r="AA222" s="105"/>
      <c r="AB222" s="105"/>
      <c r="AC222" s="105"/>
      <c r="AD222" s="105"/>
      <c r="AE222" s="105"/>
      <c r="AF222" s="105"/>
    </row>
    <row r="223" spans="24:32" ht="12.75">
      <c r="X223" s="122"/>
      <c r="Y223" s="105"/>
      <c r="Z223" s="105"/>
      <c r="AA223" s="105"/>
      <c r="AB223" s="105"/>
      <c r="AC223" s="105"/>
      <c r="AD223" s="105"/>
      <c r="AE223" s="105"/>
      <c r="AF223" s="105"/>
    </row>
    <row r="224" spans="24:32" ht="12.75">
      <c r="X224" s="122"/>
      <c r="Y224" s="105"/>
      <c r="Z224" s="105"/>
      <c r="AA224" s="105"/>
      <c r="AB224" s="105"/>
      <c r="AC224" s="105"/>
      <c r="AD224" s="105"/>
      <c r="AE224" s="105"/>
      <c r="AF224" s="105"/>
    </row>
    <row r="225" spans="24:32" ht="12.75">
      <c r="X225" s="122"/>
      <c r="Y225" s="105"/>
      <c r="Z225" s="105"/>
      <c r="AA225" s="105"/>
      <c r="AB225" s="105"/>
      <c r="AC225" s="105"/>
      <c r="AD225" s="105"/>
      <c r="AE225" s="105"/>
      <c r="AF225" s="105"/>
    </row>
    <row r="226" spans="24:32" ht="12.75">
      <c r="X226" s="122"/>
      <c r="Y226" s="105"/>
      <c r="Z226" s="105"/>
      <c r="AA226" s="105"/>
      <c r="AB226" s="105"/>
      <c r="AC226" s="105"/>
      <c r="AD226" s="105"/>
      <c r="AE226" s="105"/>
      <c r="AF226" s="105"/>
    </row>
    <row r="227" spans="24:32" ht="12.75">
      <c r="X227" s="122"/>
      <c r="Y227" s="105"/>
      <c r="Z227" s="105"/>
      <c r="AA227" s="105"/>
      <c r="AB227" s="105"/>
      <c r="AC227" s="105"/>
      <c r="AD227" s="105"/>
      <c r="AE227" s="105"/>
      <c r="AF227" s="105"/>
    </row>
    <row r="228" spans="24:32" ht="12.75">
      <c r="X228" s="122"/>
      <c r="Y228" s="105"/>
      <c r="Z228" s="105"/>
      <c r="AA228" s="105"/>
      <c r="AB228" s="105"/>
      <c r="AC228" s="105"/>
      <c r="AD228" s="105"/>
      <c r="AE228" s="105"/>
      <c r="AF228" s="105"/>
    </row>
    <row r="229" spans="24:32" ht="12.75">
      <c r="X229" s="122"/>
      <c r="Y229" s="105"/>
      <c r="Z229" s="105"/>
      <c r="AA229" s="105"/>
      <c r="AB229" s="105"/>
      <c r="AC229" s="105"/>
      <c r="AD229" s="105"/>
      <c r="AE229" s="105"/>
      <c r="AF229" s="105"/>
    </row>
    <row r="230" spans="24:32" ht="12.75">
      <c r="X230" s="122"/>
      <c r="Y230" s="105"/>
      <c r="Z230" s="105"/>
      <c r="AA230" s="105"/>
      <c r="AB230" s="105"/>
      <c r="AC230" s="105"/>
      <c r="AD230" s="105"/>
      <c r="AE230" s="105"/>
      <c r="AF230" s="105"/>
    </row>
    <row r="231" spans="24:32" ht="12.75">
      <c r="X231" s="122"/>
      <c r="Y231" s="105"/>
      <c r="Z231" s="105"/>
      <c r="AA231" s="105"/>
      <c r="AB231" s="105"/>
      <c r="AC231" s="105"/>
      <c r="AD231" s="105"/>
      <c r="AE231" s="105"/>
      <c r="AF231" s="105"/>
    </row>
    <row r="232" spans="24:32" ht="12.75">
      <c r="X232" s="122"/>
      <c r="Y232" s="105"/>
      <c r="Z232" s="105"/>
      <c r="AA232" s="105"/>
      <c r="AB232" s="105"/>
      <c r="AC232" s="105"/>
      <c r="AD232" s="105"/>
      <c r="AE232" s="105"/>
      <c r="AF232" s="105"/>
    </row>
    <row r="233" spans="24:32" ht="12.75">
      <c r="X233" s="122"/>
      <c r="Y233" s="105"/>
      <c r="Z233" s="105"/>
      <c r="AA233" s="105"/>
      <c r="AB233" s="105"/>
      <c r="AC233" s="105"/>
      <c r="AD233" s="105"/>
      <c r="AE233" s="105"/>
      <c r="AF233" s="105"/>
    </row>
    <row r="234" spans="24:32" ht="12.75">
      <c r="X234" s="122"/>
      <c r="Y234" s="105"/>
      <c r="Z234" s="105"/>
      <c r="AA234" s="105"/>
      <c r="AB234" s="105"/>
      <c r="AC234" s="105"/>
      <c r="AD234" s="105"/>
      <c r="AE234" s="105"/>
      <c r="AF234" s="105"/>
    </row>
    <row r="235" spans="24:32" ht="12.75">
      <c r="X235" s="122"/>
      <c r="Y235" s="105"/>
      <c r="Z235" s="105"/>
      <c r="AA235" s="105"/>
      <c r="AB235" s="105"/>
      <c r="AC235" s="105"/>
      <c r="AD235" s="105"/>
      <c r="AE235" s="105"/>
      <c r="AF235" s="105"/>
    </row>
    <row r="236" spans="24:32" ht="12.75">
      <c r="X236" s="122"/>
      <c r="Y236" s="105"/>
      <c r="Z236" s="105"/>
      <c r="AA236" s="105"/>
      <c r="AB236" s="105"/>
      <c r="AC236" s="105"/>
      <c r="AD236" s="105"/>
      <c r="AE236" s="105"/>
      <c r="AF236" s="105"/>
    </row>
    <row r="237" spans="24:32" ht="12.75">
      <c r="X237" s="122"/>
      <c r="Y237" s="105"/>
      <c r="Z237" s="105"/>
      <c r="AA237" s="105"/>
      <c r="AB237" s="105"/>
      <c r="AC237" s="105"/>
      <c r="AD237" s="105"/>
      <c r="AE237" s="105"/>
      <c r="AF237" s="105"/>
    </row>
    <row r="238" spans="24:32" ht="12.75">
      <c r="X238" s="122"/>
      <c r="Y238" s="105"/>
      <c r="Z238" s="105"/>
      <c r="AA238" s="105"/>
      <c r="AB238" s="105"/>
      <c r="AC238" s="105"/>
      <c r="AD238" s="105"/>
      <c r="AE238" s="105"/>
      <c r="AF238" s="105"/>
    </row>
    <row r="239" spans="24:32" ht="12.75">
      <c r="X239" s="122"/>
      <c r="Y239" s="105"/>
      <c r="Z239" s="105"/>
      <c r="AA239" s="105"/>
      <c r="AB239" s="105"/>
      <c r="AC239" s="105"/>
      <c r="AD239" s="105"/>
      <c r="AE239" s="105"/>
      <c r="AF239" s="105"/>
    </row>
    <row r="240" spans="24:32" ht="12.75">
      <c r="X240" s="122"/>
      <c r="Y240" s="105"/>
      <c r="Z240" s="105"/>
      <c r="AA240" s="105"/>
      <c r="AB240" s="105"/>
      <c r="AC240" s="105"/>
      <c r="AD240" s="105"/>
      <c r="AE240" s="105"/>
      <c r="AF240" s="105"/>
    </row>
    <row r="241" spans="24:32" ht="12.75">
      <c r="X241" s="122"/>
      <c r="Y241" s="105"/>
      <c r="Z241" s="105"/>
      <c r="AA241" s="105"/>
      <c r="AB241" s="105"/>
      <c r="AC241" s="105"/>
      <c r="AD241" s="105"/>
      <c r="AE241" s="105"/>
      <c r="AF241" s="105"/>
    </row>
    <row r="242" spans="24:32" ht="12.75">
      <c r="X242" s="122"/>
      <c r="Y242" s="105"/>
      <c r="Z242" s="105"/>
      <c r="AA242" s="105"/>
      <c r="AB242" s="105"/>
      <c r="AC242" s="105"/>
      <c r="AD242" s="105"/>
      <c r="AE242" s="105"/>
      <c r="AF242" s="105"/>
    </row>
    <row r="243" spans="24:32" ht="12.75">
      <c r="X243" s="122"/>
      <c r="Y243" s="105"/>
      <c r="Z243" s="105"/>
      <c r="AA243" s="105"/>
      <c r="AB243" s="105"/>
      <c r="AC243" s="105"/>
      <c r="AD243" s="105"/>
      <c r="AE243" s="105"/>
      <c r="AF243" s="105"/>
    </row>
    <row r="244" spans="24:32" ht="12.75">
      <c r="X244" s="122"/>
      <c r="Y244" s="105"/>
      <c r="Z244" s="105"/>
      <c r="AA244" s="105"/>
      <c r="AB244" s="105"/>
      <c r="AC244" s="105"/>
      <c r="AD244" s="105"/>
      <c r="AE244" s="105"/>
      <c r="AF244" s="105"/>
    </row>
    <row r="245" spans="24:32" ht="12.75">
      <c r="X245" s="122"/>
      <c r="Y245" s="105"/>
      <c r="Z245" s="105"/>
      <c r="AA245" s="105"/>
      <c r="AB245" s="105"/>
      <c r="AC245" s="105"/>
      <c r="AD245" s="105"/>
      <c r="AE245" s="105"/>
      <c r="AF245" s="105"/>
    </row>
    <row r="246" spans="24:32" ht="12.75">
      <c r="X246" s="122"/>
      <c r="Y246" s="105"/>
      <c r="Z246" s="105"/>
      <c r="AA246" s="105"/>
      <c r="AB246" s="105"/>
      <c r="AC246" s="105"/>
      <c r="AD246" s="105"/>
      <c r="AE246" s="105"/>
      <c r="AF246" s="105"/>
    </row>
    <row r="247" spans="24:32" ht="12.75">
      <c r="X247" s="122"/>
      <c r="Y247" s="105"/>
      <c r="Z247" s="105"/>
      <c r="AA247" s="105"/>
      <c r="AB247" s="105"/>
      <c r="AC247" s="105"/>
      <c r="AD247" s="105"/>
      <c r="AE247" s="105"/>
      <c r="AF247" s="105"/>
    </row>
    <row r="248" spans="24:32" ht="12.75">
      <c r="X248" s="122"/>
      <c r="Y248" s="105"/>
      <c r="Z248" s="105"/>
      <c r="AA248" s="105"/>
      <c r="AB248" s="105"/>
      <c r="AC248" s="105"/>
      <c r="AD248" s="105"/>
      <c r="AE248" s="105"/>
      <c r="AF248" s="105"/>
    </row>
    <row r="249" spans="24:32" ht="12.75">
      <c r="X249" s="122"/>
      <c r="Y249" s="105"/>
      <c r="Z249" s="105"/>
      <c r="AA249" s="105"/>
      <c r="AB249" s="105"/>
      <c r="AC249" s="105"/>
      <c r="AD249" s="105"/>
      <c r="AE249" s="105"/>
      <c r="AF249" s="105"/>
    </row>
    <row r="250" spans="24:32" ht="12.75">
      <c r="X250" s="122"/>
      <c r="Y250" s="105"/>
      <c r="Z250" s="105"/>
      <c r="AA250" s="105"/>
      <c r="AB250" s="105"/>
      <c r="AC250" s="105"/>
      <c r="AD250" s="105"/>
      <c r="AE250" s="105"/>
      <c r="AF250" s="105"/>
    </row>
    <row r="251" spans="24:32" ht="12.75">
      <c r="X251" s="122"/>
      <c r="Y251" s="105"/>
      <c r="Z251" s="105"/>
      <c r="AA251" s="105"/>
      <c r="AB251" s="105"/>
      <c r="AC251" s="105"/>
      <c r="AD251" s="105"/>
      <c r="AE251" s="105"/>
      <c r="AF251" s="105"/>
    </row>
    <row r="252" spans="24:32" ht="12.75">
      <c r="X252" s="122"/>
      <c r="Y252" s="105"/>
      <c r="Z252" s="105"/>
      <c r="AA252" s="105"/>
      <c r="AB252" s="105"/>
      <c r="AC252" s="105"/>
      <c r="AD252" s="105"/>
      <c r="AE252" s="105"/>
      <c r="AF252" s="105"/>
    </row>
    <row r="253" spans="24:32" ht="12.75">
      <c r="X253" s="122"/>
      <c r="Y253" s="105"/>
      <c r="Z253" s="105"/>
      <c r="AA253" s="105"/>
      <c r="AB253" s="105"/>
      <c r="AC253" s="105"/>
      <c r="AD253" s="105"/>
      <c r="AE253" s="105"/>
      <c r="AF253" s="105"/>
    </row>
    <row r="254" spans="24:32" ht="12.75">
      <c r="X254" s="122"/>
      <c r="Y254" s="105"/>
      <c r="Z254" s="105"/>
      <c r="AA254" s="105"/>
      <c r="AB254" s="105"/>
      <c r="AC254" s="105"/>
      <c r="AD254" s="105"/>
      <c r="AE254" s="105"/>
      <c r="AF254" s="105"/>
    </row>
    <row r="255" spans="24:32" ht="12.75">
      <c r="X255" s="122"/>
      <c r="Y255" s="105"/>
      <c r="Z255" s="105"/>
      <c r="AA255" s="105"/>
      <c r="AB255" s="105"/>
      <c r="AC255" s="105"/>
      <c r="AD255" s="105"/>
      <c r="AE255" s="105"/>
      <c r="AF255" s="105"/>
    </row>
    <row r="256" spans="24:32" ht="12.75">
      <c r="X256" s="122"/>
      <c r="Y256" s="105"/>
      <c r="Z256" s="105"/>
      <c r="AA256" s="105"/>
      <c r="AB256" s="105"/>
      <c r="AC256" s="105"/>
      <c r="AD256" s="105"/>
      <c r="AE256" s="105"/>
      <c r="AF256" s="105"/>
    </row>
    <row r="257" spans="24:32" ht="12.75">
      <c r="X257" s="122"/>
      <c r="Y257" s="105"/>
      <c r="Z257" s="105"/>
      <c r="AA257" s="105"/>
      <c r="AB257" s="105"/>
      <c r="AC257" s="105"/>
      <c r="AD257" s="105"/>
      <c r="AE257" s="105"/>
      <c r="AF257" s="105"/>
    </row>
    <row r="258" spans="24:32" ht="12.75">
      <c r="X258" s="122"/>
      <c r="Y258" s="105"/>
      <c r="Z258" s="105"/>
      <c r="AA258" s="105"/>
      <c r="AB258" s="105"/>
      <c r="AC258" s="105"/>
      <c r="AD258" s="105"/>
      <c r="AE258" s="105"/>
      <c r="AF258" s="105"/>
    </row>
    <row r="259" spans="24:32" ht="12.75">
      <c r="X259" s="122"/>
      <c r="Y259" s="105"/>
      <c r="Z259" s="105"/>
      <c r="AA259" s="105"/>
      <c r="AB259" s="105"/>
      <c r="AC259" s="105"/>
      <c r="AD259" s="105"/>
      <c r="AE259" s="105"/>
      <c r="AF259" s="105"/>
    </row>
    <row r="260" spans="24:32" ht="12.75">
      <c r="X260" s="122"/>
      <c r="Y260" s="105"/>
      <c r="Z260" s="105"/>
      <c r="AA260" s="105"/>
      <c r="AB260" s="105"/>
      <c r="AC260" s="105"/>
      <c r="AD260" s="105"/>
      <c r="AE260" s="105"/>
      <c r="AF260" s="105"/>
    </row>
    <row r="261" spans="24:32" ht="12.75">
      <c r="X261" s="122"/>
      <c r="Y261" s="105"/>
      <c r="Z261" s="105"/>
      <c r="AA261" s="105"/>
      <c r="AB261" s="105"/>
      <c r="AC261" s="105"/>
      <c r="AD261" s="105"/>
      <c r="AE261" s="105"/>
      <c r="AF261" s="105"/>
    </row>
    <row r="262" spans="24:32" ht="12.75">
      <c r="X262" s="122"/>
      <c r="Y262" s="105"/>
      <c r="Z262" s="105"/>
      <c r="AA262" s="105"/>
      <c r="AB262" s="105"/>
      <c r="AC262" s="105"/>
      <c r="AD262" s="105"/>
      <c r="AE262" s="105"/>
      <c r="AF262" s="105"/>
    </row>
    <row r="263" spans="24:32" ht="12.75">
      <c r="X263" s="122"/>
      <c r="Y263" s="105"/>
      <c r="Z263" s="105"/>
      <c r="AA263" s="105"/>
      <c r="AB263" s="105"/>
      <c r="AC263" s="105"/>
      <c r="AD263" s="105"/>
      <c r="AE263" s="105"/>
      <c r="AF263" s="105"/>
    </row>
    <row r="264" spans="24:32" ht="12.75">
      <c r="X264" s="122"/>
      <c r="Y264" s="105"/>
      <c r="Z264" s="105"/>
      <c r="AA264" s="105"/>
      <c r="AB264" s="105"/>
      <c r="AC264" s="105"/>
      <c r="AD264" s="105"/>
      <c r="AE264" s="105"/>
      <c r="AF264" s="105"/>
    </row>
    <row r="265" spans="24:32" ht="12.75">
      <c r="X265" s="122"/>
      <c r="Y265" s="105"/>
      <c r="Z265" s="105"/>
      <c r="AA265" s="105"/>
      <c r="AB265" s="105"/>
      <c r="AC265" s="105"/>
      <c r="AD265" s="105"/>
      <c r="AE265" s="105"/>
      <c r="AF265" s="105"/>
    </row>
    <row r="266" spans="24:32" ht="12.75">
      <c r="X266" s="122"/>
      <c r="Y266" s="105"/>
      <c r="Z266" s="105"/>
      <c r="AA266" s="105"/>
      <c r="AB266" s="105"/>
      <c r="AC266" s="105"/>
      <c r="AD266" s="105"/>
      <c r="AE266" s="105"/>
      <c r="AF266" s="105"/>
    </row>
    <row r="267" spans="24:32" ht="12.75">
      <c r="X267" s="122"/>
      <c r="Y267" s="105"/>
      <c r="Z267" s="105"/>
      <c r="AA267" s="105"/>
      <c r="AB267" s="105"/>
      <c r="AC267" s="105"/>
      <c r="AD267" s="105"/>
      <c r="AE267" s="105"/>
      <c r="AF267" s="105"/>
    </row>
    <row r="268" spans="24:32" ht="12.75">
      <c r="X268" s="122"/>
      <c r="Y268" s="105"/>
      <c r="Z268" s="105"/>
      <c r="AA268" s="105"/>
      <c r="AB268" s="105"/>
      <c r="AC268" s="105"/>
      <c r="AD268" s="105"/>
      <c r="AE268" s="105"/>
      <c r="AF268" s="105"/>
    </row>
    <row r="269" spans="24:32" ht="12.75">
      <c r="X269" s="122"/>
      <c r="Y269" s="105"/>
      <c r="Z269" s="105"/>
      <c r="AA269" s="105"/>
      <c r="AB269" s="105"/>
      <c r="AC269" s="105"/>
      <c r="AD269" s="105"/>
      <c r="AE269" s="105"/>
      <c r="AF269" s="105"/>
    </row>
    <row r="270" spans="24:32" ht="12.75">
      <c r="X270" s="122"/>
      <c r="Y270" s="105"/>
      <c r="Z270" s="105"/>
      <c r="AA270" s="105"/>
      <c r="AB270" s="105"/>
      <c r="AC270" s="105"/>
      <c r="AD270" s="105"/>
      <c r="AE270" s="105"/>
      <c r="AF270" s="105"/>
    </row>
    <row r="271" spans="24:32" ht="12.75">
      <c r="X271" s="122"/>
      <c r="Y271" s="105"/>
      <c r="Z271" s="105"/>
      <c r="AA271" s="105"/>
      <c r="AB271" s="105"/>
      <c r="AC271" s="105"/>
      <c r="AD271" s="105"/>
      <c r="AE271" s="105"/>
      <c r="AF271" s="105"/>
    </row>
    <row r="272" spans="24:32" ht="12.75">
      <c r="X272" s="122"/>
      <c r="Y272" s="105"/>
      <c r="Z272" s="105"/>
      <c r="AA272" s="105"/>
      <c r="AB272" s="105"/>
      <c r="AC272" s="105"/>
      <c r="AD272" s="105"/>
      <c r="AE272" s="105"/>
      <c r="AF272" s="105"/>
    </row>
    <row r="273" spans="24:32" ht="12.75">
      <c r="X273" s="122"/>
      <c r="Y273" s="105"/>
      <c r="Z273" s="105"/>
      <c r="AA273" s="105"/>
      <c r="AB273" s="105"/>
      <c r="AC273" s="105"/>
      <c r="AD273" s="105"/>
      <c r="AE273" s="105"/>
      <c r="AF273" s="105"/>
    </row>
    <row r="274" spans="24:32" ht="12.75">
      <c r="X274" s="122"/>
      <c r="Y274" s="105"/>
      <c r="Z274" s="105"/>
      <c r="AA274" s="105"/>
      <c r="AB274" s="105"/>
      <c r="AC274" s="105"/>
      <c r="AD274" s="105"/>
      <c r="AE274" s="105"/>
      <c r="AF274" s="105"/>
    </row>
    <row r="275" spans="24:32" ht="12.75">
      <c r="X275" s="122"/>
      <c r="Y275" s="105"/>
      <c r="Z275" s="105"/>
      <c r="AA275" s="105"/>
      <c r="AB275" s="105"/>
      <c r="AC275" s="105"/>
      <c r="AD275" s="105"/>
      <c r="AE275" s="105"/>
      <c r="AF275" s="105"/>
    </row>
    <row r="276" spans="24:32" ht="12.75">
      <c r="X276" s="122"/>
      <c r="Y276" s="105"/>
      <c r="Z276" s="105"/>
      <c r="AA276" s="105"/>
      <c r="AB276" s="105"/>
      <c r="AC276" s="105"/>
      <c r="AD276" s="105"/>
      <c r="AE276" s="105"/>
      <c r="AF276" s="105"/>
    </row>
    <row r="277" spans="24:32" ht="12.75">
      <c r="X277" s="122"/>
      <c r="Y277" s="105"/>
      <c r="Z277" s="105"/>
      <c r="AA277" s="105"/>
      <c r="AB277" s="105"/>
      <c r="AC277" s="105"/>
      <c r="AD277" s="105"/>
      <c r="AE277" s="105"/>
      <c r="AF277" s="105"/>
    </row>
    <row r="278" spans="24:32" ht="12.75">
      <c r="X278" s="122"/>
      <c r="Y278" s="105"/>
      <c r="Z278" s="105"/>
      <c r="AA278" s="105"/>
      <c r="AB278" s="105"/>
      <c r="AC278" s="105"/>
      <c r="AD278" s="105"/>
      <c r="AE278" s="105"/>
      <c r="AF278" s="105"/>
    </row>
    <row r="279" spans="24:32" ht="12.75">
      <c r="X279" s="122"/>
      <c r="Y279" s="105"/>
      <c r="Z279" s="105"/>
      <c r="AA279" s="105"/>
      <c r="AB279" s="105"/>
      <c r="AC279" s="105"/>
      <c r="AD279" s="105"/>
      <c r="AE279" s="105"/>
      <c r="AF279" s="105"/>
    </row>
    <row r="280" spans="24:32" ht="12.75">
      <c r="X280" s="122"/>
      <c r="Y280" s="105"/>
      <c r="Z280" s="105"/>
      <c r="AA280" s="105"/>
      <c r="AB280" s="105"/>
      <c r="AC280" s="105"/>
      <c r="AD280" s="105"/>
      <c r="AE280" s="105"/>
      <c r="AF280" s="105"/>
    </row>
    <row r="281" spans="24:32" ht="12.75">
      <c r="X281" s="122"/>
      <c r="Y281" s="105"/>
      <c r="Z281" s="105"/>
      <c r="AA281" s="105"/>
      <c r="AB281" s="105"/>
      <c r="AC281" s="105"/>
      <c r="AD281" s="105"/>
      <c r="AE281" s="105"/>
      <c r="AF281" s="105"/>
    </row>
    <row r="282" spans="24:32" ht="12.75">
      <c r="X282" s="122"/>
      <c r="Y282" s="105"/>
      <c r="Z282" s="105"/>
      <c r="AA282" s="105"/>
      <c r="AB282" s="105"/>
      <c r="AC282" s="105"/>
      <c r="AD282" s="105"/>
      <c r="AE282" s="105"/>
      <c r="AF282" s="105"/>
    </row>
    <row r="283" spans="24:32" ht="12.75">
      <c r="X283" s="122"/>
      <c r="Y283" s="105"/>
      <c r="Z283" s="105"/>
      <c r="AA283" s="105"/>
      <c r="AB283" s="105"/>
      <c r="AC283" s="105"/>
      <c r="AD283" s="105"/>
      <c r="AE283" s="105"/>
      <c r="AF283" s="105"/>
    </row>
    <row r="284" spans="24:32" ht="12.75">
      <c r="X284" s="122"/>
      <c r="Y284" s="105"/>
      <c r="Z284" s="105"/>
      <c r="AA284" s="105"/>
      <c r="AB284" s="105"/>
      <c r="AC284" s="105"/>
      <c r="AD284" s="105"/>
      <c r="AE284" s="105"/>
      <c r="AF284" s="105"/>
    </row>
    <row r="285" spans="24:32" ht="12.75">
      <c r="X285" s="122"/>
      <c r="Y285" s="105"/>
      <c r="Z285" s="105"/>
      <c r="AA285" s="105"/>
      <c r="AB285" s="105"/>
      <c r="AC285" s="105"/>
      <c r="AD285" s="105"/>
      <c r="AE285" s="105"/>
      <c r="AF285" s="105"/>
    </row>
    <row r="286" spans="24:32" ht="12.75">
      <c r="X286" s="122"/>
      <c r="Y286" s="105"/>
      <c r="Z286" s="105"/>
      <c r="AA286" s="105"/>
      <c r="AB286" s="105"/>
      <c r="AC286" s="105"/>
      <c r="AD286" s="105"/>
      <c r="AE286" s="105"/>
      <c r="AF286" s="105"/>
    </row>
    <row r="287" spans="24:32" ht="12.75">
      <c r="X287" s="122"/>
      <c r="Y287" s="105"/>
      <c r="Z287" s="105"/>
      <c r="AA287" s="105"/>
      <c r="AB287" s="105"/>
      <c r="AC287" s="105"/>
      <c r="AD287" s="105"/>
      <c r="AE287" s="105"/>
      <c r="AF287" s="105"/>
    </row>
    <row r="288" spans="24:32" ht="12.75">
      <c r="X288" s="122"/>
      <c r="Y288" s="105"/>
      <c r="Z288" s="105"/>
      <c r="AA288" s="105"/>
      <c r="AB288" s="105"/>
      <c r="AC288" s="105"/>
      <c r="AD288" s="105"/>
      <c r="AE288" s="105"/>
      <c r="AF288" s="105"/>
    </row>
    <row r="289" spans="24:32" ht="12.75">
      <c r="X289" s="122"/>
      <c r="Y289" s="105"/>
      <c r="Z289" s="105"/>
      <c r="AA289" s="105"/>
      <c r="AB289" s="105"/>
      <c r="AC289" s="105"/>
      <c r="AD289" s="105"/>
      <c r="AE289" s="105"/>
      <c r="AF289" s="105"/>
    </row>
    <row r="290" spans="24:32" ht="12.75">
      <c r="X290" s="122"/>
      <c r="Y290" s="105"/>
      <c r="Z290" s="105"/>
      <c r="AA290" s="105"/>
      <c r="AB290" s="105"/>
      <c r="AC290" s="105"/>
      <c r="AD290" s="105"/>
      <c r="AE290" s="105"/>
      <c r="AF290" s="105"/>
    </row>
    <row r="291" spans="24:32" ht="12.75">
      <c r="X291" s="122"/>
      <c r="Y291" s="105"/>
      <c r="Z291" s="105"/>
      <c r="AA291" s="105"/>
      <c r="AB291" s="105"/>
      <c r="AC291" s="105"/>
      <c r="AD291" s="105"/>
      <c r="AE291" s="105"/>
      <c r="AF291" s="105"/>
    </row>
    <row r="292" spans="24:32" ht="12.75">
      <c r="X292" s="122"/>
      <c r="Y292" s="105"/>
      <c r="Z292" s="105"/>
      <c r="AA292" s="105"/>
      <c r="AB292" s="105"/>
      <c r="AC292" s="105"/>
      <c r="AD292" s="105"/>
      <c r="AE292" s="105"/>
      <c r="AF292" s="105"/>
    </row>
    <row r="293" spans="24:32" ht="12.75">
      <c r="X293" s="122"/>
      <c r="Y293" s="105"/>
      <c r="Z293" s="105"/>
      <c r="AA293" s="105"/>
      <c r="AB293" s="105"/>
      <c r="AC293" s="105"/>
      <c r="AD293" s="105"/>
      <c r="AE293" s="105"/>
      <c r="AF293" s="105"/>
    </row>
    <row r="294" spans="24:32" ht="12.75">
      <c r="X294" s="122"/>
      <c r="Y294" s="105"/>
      <c r="Z294" s="105"/>
      <c r="AA294" s="105"/>
      <c r="AB294" s="105"/>
      <c r="AC294" s="105"/>
      <c r="AD294" s="105"/>
      <c r="AE294" s="105"/>
      <c r="AF294" s="105"/>
    </row>
    <row r="295" spans="24:32" ht="12.75">
      <c r="X295" s="122"/>
      <c r="Y295" s="105"/>
      <c r="Z295" s="105"/>
      <c r="AA295" s="105"/>
      <c r="AB295" s="105"/>
      <c r="AC295" s="105"/>
      <c r="AD295" s="105"/>
      <c r="AE295" s="105"/>
      <c r="AF295" s="105"/>
    </row>
    <row r="296" spans="24:32" ht="12.75">
      <c r="X296" s="122"/>
      <c r="Y296" s="105"/>
      <c r="Z296" s="105"/>
      <c r="AA296" s="105"/>
      <c r="AB296" s="105"/>
      <c r="AC296" s="105"/>
      <c r="AD296" s="105"/>
      <c r="AE296" s="105"/>
      <c r="AF296" s="105"/>
    </row>
    <row r="297" spans="24:32" ht="12.75">
      <c r="X297" s="122"/>
      <c r="Y297" s="105"/>
      <c r="Z297" s="105"/>
      <c r="AA297" s="105"/>
      <c r="AB297" s="105"/>
      <c r="AC297" s="105"/>
      <c r="AD297" s="105"/>
      <c r="AE297" s="105"/>
      <c r="AF297" s="105"/>
    </row>
    <row r="298" spans="24:32" ht="12.75">
      <c r="X298" s="122"/>
      <c r="Y298" s="105"/>
      <c r="Z298" s="105"/>
      <c r="AA298" s="105"/>
      <c r="AB298" s="105"/>
      <c r="AC298" s="105"/>
      <c r="AD298" s="105"/>
      <c r="AE298" s="105"/>
      <c r="AF298" s="105"/>
    </row>
    <row r="299" spans="24:32" ht="12.75">
      <c r="X299" s="122"/>
      <c r="Y299" s="105"/>
      <c r="Z299" s="105"/>
      <c r="AA299" s="105"/>
      <c r="AB299" s="105"/>
      <c r="AC299" s="105"/>
      <c r="AD299" s="105"/>
      <c r="AE299" s="105"/>
      <c r="AF299" s="105"/>
    </row>
    <row r="300" spans="24:32" ht="12.75">
      <c r="X300" s="122"/>
      <c r="Y300" s="105"/>
      <c r="Z300" s="105"/>
      <c r="AA300" s="105"/>
      <c r="AB300" s="105"/>
      <c r="AC300" s="105"/>
      <c r="AD300" s="105"/>
      <c r="AE300" s="105"/>
      <c r="AF300" s="105"/>
    </row>
    <row r="301" spans="24:32" ht="12.75">
      <c r="X301" s="122"/>
      <c r="Y301" s="105"/>
      <c r="Z301" s="105"/>
      <c r="AA301" s="105"/>
      <c r="AB301" s="105"/>
      <c r="AC301" s="105"/>
      <c r="AD301" s="105"/>
      <c r="AE301" s="105"/>
      <c r="AF301" s="105"/>
    </row>
    <row r="302" spans="24:32" ht="12.75">
      <c r="X302" s="122"/>
      <c r="Y302" s="105"/>
      <c r="Z302" s="105"/>
      <c r="AA302" s="105"/>
      <c r="AB302" s="105"/>
      <c r="AC302" s="105"/>
      <c r="AD302" s="105"/>
      <c r="AE302" s="105"/>
      <c r="AF302" s="105"/>
    </row>
    <row r="303" spans="24:32" ht="12.75">
      <c r="X303" s="122"/>
      <c r="Y303" s="105"/>
      <c r="Z303" s="105"/>
      <c r="AA303" s="105"/>
      <c r="AB303" s="105"/>
      <c r="AC303" s="105"/>
      <c r="AD303" s="105"/>
      <c r="AE303" s="105"/>
      <c r="AF303" s="105"/>
    </row>
    <row r="304" spans="24:32" ht="12.75">
      <c r="X304" s="122"/>
      <c r="Y304" s="105"/>
      <c r="Z304" s="105"/>
      <c r="AA304" s="105"/>
      <c r="AB304" s="105"/>
      <c r="AC304" s="105"/>
      <c r="AD304" s="105"/>
      <c r="AE304" s="105"/>
      <c r="AF304" s="105"/>
    </row>
    <row r="305" spans="24:32" ht="12.75">
      <c r="X305" s="122"/>
      <c r="Y305" s="105"/>
      <c r="Z305" s="105"/>
      <c r="AA305" s="105"/>
      <c r="AB305" s="105"/>
      <c r="AC305" s="105"/>
      <c r="AD305" s="105"/>
      <c r="AE305" s="105"/>
      <c r="AF305" s="105"/>
    </row>
    <row r="306" spans="24:32" ht="12.75">
      <c r="X306" s="122"/>
      <c r="Y306" s="105"/>
      <c r="Z306" s="105"/>
      <c r="AA306" s="105"/>
      <c r="AB306" s="105"/>
      <c r="AC306" s="105"/>
      <c r="AD306" s="105"/>
      <c r="AE306" s="105"/>
      <c r="AF306" s="105"/>
    </row>
    <row r="307" spans="24:32" ht="12.75">
      <c r="X307" s="122"/>
      <c r="Y307" s="105"/>
      <c r="Z307" s="105"/>
      <c r="AA307" s="105"/>
      <c r="AB307" s="105"/>
      <c r="AC307" s="105"/>
      <c r="AD307" s="105"/>
      <c r="AE307" s="105"/>
      <c r="AF307" s="105"/>
    </row>
    <row r="308" spans="24:32" ht="12.75">
      <c r="X308" s="122"/>
      <c r="Y308" s="105"/>
      <c r="Z308" s="105"/>
      <c r="AA308" s="105"/>
      <c r="AB308" s="105"/>
      <c r="AC308" s="105"/>
      <c r="AD308" s="105"/>
      <c r="AE308" s="105"/>
      <c r="AF308" s="105"/>
    </row>
    <row r="309" spans="24:32" ht="12.75">
      <c r="X309" s="122"/>
      <c r="Y309" s="105"/>
      <c r="Z309" s="105"/>
      <c r="AA309" s="105"/>
      <c r="AB309" s="105"/>
      <c r="AC309" s="105"/>
      <c r="AD309" s="105"/>
      <c r="AE309" s="105"/>
      <c r="AF309" s="105"/>
    </row>
    <row r="310" spans="24:32" ht="12.75">
      <c r="X310" s="122"/>
      <c r="Y310" s="105"/>
      <c r="Z310" s="105"/>
      <c r="AA310" s="105"/>
      <c r="AB310" s="105"/>
      <c r="AC310" s="105"/>
      <c r="AD310" s="105"/>
      <c r="AE310" s="105"/>
      <c r="AF310" s="105"/>
    </row>
    <row r="311" spans="24:32" ht="12.75">
      <c r="X311" s="122"/>
      <c r="Y311" s="105"/>
      <c r="Z311" s="105"/>
      <c r="AA311" s="105"/>
      <c r="AB311" s="105"/>
      <c r="AC311" s="105"/>
      <c r="AD311" s="105"/>
      <c r="AE311" s="105"/>
      <c r="AF311" s="105"/>
    </row>
    <row r="312" spans="24:32" ht="12.75">
      <c r="X312" s="122"/>
      <c r="Y312" s="105"/>
      <c r="Z312" s="105"/>
      <c r="AA312" s="105"/>
      <c r="AB312" s="105"/>
      <c r="AC312" s="105"/>
      <c r="AD312" s="105"/>
      <c r="AE312" s="105"/>
      <c r="AF312" s="105"/>
    </row>
    <row r="313" spans="24:32" ht="12.75">
      <c r="X313" s="122"/>
      <c r="Y313" s="105"/>
      <c r="Z313" s="105"/>
      <c r="AA313" s="105"/>
      <c r="AB313" s="105"/>
      <c r="AC313" s="105"/>
      <c r="AD313" s="105"/>
      <c r="AE313" s="105"/>
      <c r="AF313" s="105"/>
    </row>
    <row r="314" spans="24:32" ht="12.75">
      <c r="X314" s="122"/>
      <c r="Y314" s="105"/>
      <c r="Z314" s="105"/>
      <c r="AA314" s="105"/>
      <c r="AB314" s="105"/>
      <c r="AC314" s="105"/>
      <c r="AD314" s="105"/>
      <c r="AE314" s="105"/>
      <c r="AF314" s="105"/>
    </row>
    <row r="315" spans="24:32" ht="12.75">
      <c r="X315" s="122"/>
      <c r="Y315" s="105"/>
      <c r="Z315" s="105"/>
      <c r="AA315" s="105"/>
      <c r="AB315" s="105"/>
      <c r="AC315" s="105"/>
      <c r="AD315" s="105"/>
      <c r="AE315" s="105"/>
      <c r="AF315" s="105"/>
    </row>
    <row r="316" spans="24:32" ht="12.75">
      <c r="X316" s="122"/>
      <c r="Y316" s="105"/>
      <c r="Z316" s="105"/>
      <c r="AA316" s="105"/>
      <c r="AB316" s="105"/>
      <c r="AC316" s="105"/>
      <c r="AD316" s="105"/>
      <c r="AE316" s="105"/>
      <c r="AF316" s="105"/>
    </row>
    <row r="317" spans="24:32" ht="12.75">
      <c r="X317" s="122"/>
      <c r="Y317" s="105"/>
      <c r="Z317" s="105"/>
      <c r="AA317" s="105"/>
      <c r="AB317" s="105"/>
      <c r="AC317" s="105"/>
      <c r="AD317" s="105"/>
      <c r="AE317" s="105"/>
      <c r="AF317" s="105"/>
    </row>
    <row r="318" spans="24:32" ht="12.75">
      <c r="X318" s="122"/>
      <c r="Y318" s="105"/>
      <c r="Z318" s="105"/>
      <c r="AA318" s="105"/>
      <c r="AB318" s="105"/>
      <c r="AC318" s="105"/>
      <c r="AD318" s="105"/>
      <c r="AE318" s="105"/>
      <c r="AF318" s="105"/>
    </row>
    <row r="319" spans="24:32" ht="12.75">
      <c r="X319" s="122"/>
      <c r="Y319" s="105"/>
      <c r="Z319" s="105"/>
      <c r="AA319" s="105"/>
      <c r="AB319" s="105"/>
      <c r="AC319" s="105"/>
      <c r="AD319" s="105"/>
      <c r="AE319" s="105"/>
      <c r="AF319" s="105"/>
    </row>
    <row r="320" spans="24:32" ht="12.75">
      <c r="X320" s="122"/>
      <c r="Y320" s="105"/>
      <c r="Z320" s="105"/>
      <c r="AA320" s="105"/>
      <c r="AB320" s="105"/>
      <c r="AC320" s="105"/>
      <c r="AD320" s="105"/>
      <c r="AE320" s="105"/>
      <c r="AF320" s="105"/>
    </row>
    <row r="321" spans="24:32" ht="12.75">
      <c r="X321" s="122"/>
      <c r="Y321" s="105"/>
      <c r="Z321" s="105"/>
      <c r="AA321" s="105"/>
      <c r="AB321" s="105"/>
      <c r="AC321" s="105"/>
      <c r="AD321" s="105"/>
      <c r="AE321" s="105"/>
      <c r="AF321" s="105"/>
    </row>
    <row r="322" spans="24:32" ht="12.75">
      <c r="X322" s="122"/>
      <c r="Y322" s="105"/>
      <c r="Z322" s="105"/>
      <c r="AA322" s="105"/>
      <c r="AB322" s="105"/>
      <c r="AC322" s="105"/>
      <c r="AD322" s="105"/>
      <c r="AE322" s="105"/>
      <c r="AF322" s="105"/>
    </row>
    <row r="323" spans="24:32" ht="12.75">
      <c r="X323" s="122"/>
      <c r="Y323" s="105"/>
      <c r="Z323" s="105"/>
      <c r="AA323" s="105"/>
      <c r="AB323" s="105"/>
      <c r="AC323" s="105"/>
      <c r="AD323" s="105"/>
      <c r="AE323" s="105"/>
      <c r="AF323" s="105"/>
    </row>
    <row r="324" spans="24:32" ht="12.75">
      <c r="X324" s="122"/>
      <c r="Y324" s="105"/>
      <c r="Z324" s="105"/>
      <c r="AA324" s="105"/>
      <c r="AB324" s="105"/>
      <c r="AC324" s="105"/>
      <c r="AD324" s="105"/>
      <c r="AE324" s="105"/>
      <c r="AF324" s="105"/>
    </row>
    <row r="325" spans="24:32" ht="12.75">
      <c r="X325" s="122"/>
      <c r="Y325" s="105"/>
      <c r="Z325" s="105"/>
      <c r="AA325" s="105"/>
      <c r="AB325" s="105"/>
      <c r="AC325" s="105"/>
      <c r="AD325" s="105"/>
      <c r="AE325" s="105"/>
      <c r="AF325" s="105"/>
    </row>
    <row r="326" spans="24:32" ht="12.75">
      <c r="X326" s="122"/>
      <c r="Y326" s="105"/>
      <c r="Z326" s="105"/>
      <c r="AA326" s="105"/>
      <c r="AB326" s="105"/>
      <c r="AC326" s="105"/>
      <c r="AD326" s="105"/>
      <c r="AE326" s="105"/>
      <c r="AF326" s="105"/>
    </row>
    <row r="327" spans="24:32" ht="12.75">
      <c r="X327" s="122"/>
      <c r="Y327" s="105"/>
      <c r="Z327" s="105"/>
      <c r="AA327" s="105"/>
      <c r="AB327" s="105"/>
      <c r="AC327" s="105"/>
      <c r="AD327" s="105"/>
      <c r="AE327" s="105"/>
      <c r="AF327" s="105"/>
    </row>
    <row r="328" spans="24:32" ht="12.75">
      <c r="X328" s="122"/>
      <c r="Y328" s="105"/>
      <c r="Z328" s="105"/>
      <c r="AA328" s="105"/>
      <c r="AB328" s="105"/>
      <c r="AC328" s="105"/>
      <c r="AD328" s="105"/>
      <c r="AE328" s="105"/>
      <c r="AF328" s="105"/>
    </row>
    <row r="329" spans="24:32" ht="12.75">
      <c r="X329" s="122"/>
      <c r="Y329" s="105"/>
      <c r="Z329" s="105"/>
      <c r="AA329" s="105"/>
      <c r="AB329" s="105"/>
      <c r="AC329" s="105"/>
      <c r="AD329" s="105"/>
      <c r="AE329" s="105"/>
      <c r="AF329" s="105"/>
    </row>
    <row r="330" spans="24:32" ht="12.75">
      <c r="X330" s="122"/>
      <c r="Y330" s="105"/>
      <c r="Z330" s="105"/>
      <c r="AA330" s="105"/>
      <c r="AB330" s="105"/>
      <c r="AC330" s="105"/>
      <c r="AD330" s="105"/>
      <c r="AE330" s="105"/>
      <c r="AF330" s="105"/>
    </row>
    <row r="331" spans="24:32" ht="12.75">
      <c r="X331" s="122"/>
      <c r="Y331" s="105"/>
      <c r="Z331" s="105"/>
      <c r="AA331" s="105"/>
      <c r="AB331" s="105"/>
      <c r="AC331" s="105"/>
      <c r="AD331" s="105"/>
      <c r="AE331" s="105"/>
      <c r="AF331" s="105"/>
    </row>
    <row r="332" spans="24:32" ht="12.75">
      <c r="X332" s="122"/>
      <c r="Y332" s="105"/>
      <c r="Z332" s="105"/>
      <c r="AA332" s="105"/>
      <c r="AB332" s="105"/>
      <c r="AC332" s="105"/>
      <c r="AD332" s="105"/>
      <c r="AE332" s="105"/>
      <c r="AF332" s="105"/>
    </row>
    <row r="333" spans="24:32" ht="12.75">
      <c r="X333" s="122"/>
      <c r="Y333" s="105"/>
      <c r="Z333" s="105"/>
      <c r="AA333" s="105"/>
      <c r="AB333" s="105"/>
      <c r="AC333" s="105"/>
      <c r="AD333" s="105"/>
      <c r="AE333" s="105"/>
      <c r="AF333" s="105"/>
    </row>
    <row r="334" spans="24:32" ht="12.75">
      <c r="X334" s="122"/>
      <c r="Y334" s="105"/>
      <c r="Z334" s="105"/>
      <c r="AA334" s="105"/>
      <c r="AB334" s="105"/>
      <c r="AC334" s="105"/>
      <c r="AD334" s="105"/>
      <c r="AE334" s="105"/>
      <c r="AF334" s="105"/>
    </row>
    <row r="335" spans="24:32" ht="12.75">
      <c r="X335" s="122"/>
      <c r="Y335" s="105"/>
      <c r="Z335" s="105"/>
      <c r="AA335" s="105"/>
      <c r="AB335" s="105"/>
      <c r="AC335" s="105"/>
      <c r="AD335" s="105"/>
      <c r="AE335" s="105"/>
      <c r="AF335" s="105"/>
    </row>
    <row r="336" spans="24:32" ht="12.75">
      <c r="X336" s="122"/>
      <c r="Y336" s="105"/>
      <c r="Z336" s="105"/>
      <c r="AA336" s="105"/>
      <c r="AB336" s="105"/>
      <c r="AC336" s="105"/>
      <c r="AD336" s="105"/>
      <c r="AE336" s="105"/>
      <c r="AF336" s="105"/>
    </row>
    <row r="337" spans="24:32" ht="12.75">
      <c r="X337" s="122"/>
      <c r="Y337" s="105"/>
      <c r="Z337" s="105"/>
      <c r="AA337" s="105"/>
      <c r="AB337" s="105"/>
      <c r="AC337" s="105"/>
      <c r="AD337" s="105"/>
      <c r="AE337" s="105"/>
      <c r="AF337" s="105"/>
    </row>
    <row r="338" spans="24:32" ht="12.75">
      <c r="X338" s="122"/>
      <c r="Y338" s="105"/>
      <c r="Z338" s="105"/>
      <c r="AA338" s="105"/>
      <c r="AB338" s="105"/>
      <c r="AC338" s="105"/>
      <c r="AD338" s="105"/>
      <c r="AE338" s="105"/>
      <c r="AF338" s="105"/>
    </row>
    <row r="339" spans="24:32" ht="12.75">
      <c r="X339" s="122"/>
      <c r="Y339" s="105"/>
      <c r="Z339" s="105"/>
      <c r="AA339" s="105"/>
      <c r="AB339" s="105"/>
      <c r="AC339" s="105"/>
      <c r="AD339" s="105"/>
      <c r="AE339" s="105"/>
      <c r="AF339" s="105"/>
    </row>
    <row r="340" spans="24:32" ht="12.75">
      <c r="X340" s="122"/>
      <c r="Y340" s="105"/>
      <c r="Z340" s="105"/>
      <c r="AA340" s="105"/>
      <c r="AB340" s="105"/>
      <c r="AC340" s="105"/>
      <c r="AD340" s="105"/>
      <c r="AE340" s="105"/>
      <c r="AF340" s="105"/>
    </row>
    <row r="341" spans="24:32" ht="12.75">
      <c r="X341" s="122"/>
      <c r="Y341" s="105"/>
      <c r="Z341" s="105"/>
      <c r="AA341" s="105"/>
      <c r="AB341" s="105"/>
      <c r="AC341" s="105"/>
      <c r="AD341" s="105"/>
      <c r="AE341" s="105"/>
      <c r="AF341" s="105"/>
    </row>
    <row r="342" spans="24:32" ht="12.75">
      <c r="X342" s="122"/>
      <c r="Y342" s="105"/>
      <c r="Z342" s="105"/>
      <c r="AA342" s="105"/>
      <c r="AB342" s="105"/>
      <c r="AC342" s="105"/>
      <c r="AD342" s="105"/>
      <c r="AE342" s="105"/>
      <c r="AF342" s="105"/>
    </row>
    <row r="343" spans="24:32" ht="12.75">
      <c r="X343" s="122"/>
      <c r="Y343" s="105"/>
      <c r="Z343" s="105"/>
      <c r="AA343" s="105"/>
      <c r="AB343" s="105"/>
      <c r="AC343" s="105"/>
      <c r="AD343" s="105"/>
      <c r="AE343" s="105"/>
      <c r="AF343" s="105"/>
    </row>
    <row r="344" spans="24:32" ht="12.75">
      <c r="X344" s="122"/>
      <c r="Y344" s="105"/>
      <c r="Z344" s="105"/>
      <c r="AA344" s="105"/>
      <c r="AB344" s="105"/>
      <c r="AC344" s="105"/>
      <c r="AD344" s="105"/>
      <c r="AE344" s="105"/>
      <c r="AF344" s="105"/>
    </row>
    <row r="345" spans="24:32" ht="12.75">
      <c r="X345" s="122"/>
      <c r="Y345" s="105"/>
      <c r="Z345" s="105"/>
      <c r="AA345" s="105"/>
      <c r="AB345" s="105"/>
      <c r="AC345" s="105"/>
      <c r="AD345" s="105"/>
      <c r="AE345" s="105"/>
      <c r="AF345" s="105"/>
    </row>
    <row r="346" spans="24:32" ht="12.75">
      <c r="X346" s="122"/>
      <c r="Y346" s="105"/>
      <c r="Z346" s="105"/>
      <c r="AA346" s="105"/>
      <c r="AB346" s="105"/>
      <c r="AC346" s="105"/>
      <c r="AD346" s="105"/>
      <c r="AE346" s="105"/>
      <c r="AF346" s="105"/>
    </row>
    <row r="347" spans="24:32" ht="12.75">
      <c r="X347" s="122"/>
      <c r="Y347" s="105"/>
      <c r="Z347" s="105"/>
      <c r="AA347" s="105"/>
      <c r="AB347" s="105"/>
      <c r="AC347" s="105"/>
      <c r="AD347" s="105"/>
      <c r="AE347" s="105"/>
      <c r="AF347" s="105"/>
    </row>
    <row r="348" spans="24:32" ht="12.75">
      <c r="X348" s="122"/>
      <c r="Y348" s="105"/>
      <c r="Z348" s="105"/>
      <c r="AA348" s="105"/>
      <c r="AB348" s="105"/>
      <c r="AC348" s="105"/>
      <c r="AD348" s="105"/>
      <c r="AE348" s="105"/>
      <c r="AF348" s="105"/>
    </row>
    <row r="349" spans="24:32" ht="12.75">
      <c r="X349" s="122"/>
      <c r="Y349" s="105"/>
      <c r="Z349" s="105"/>
      <c r="AA349" s="105"/>
      <c r="AB349" s="105"/>
      <c r="AC349" s="105"/>
      <c r="AD349" s="105"/>
      <c r="AE349" s="105"/>
      <c r="AF349" s="105"/>
    </row>
    <row r="350" spans="24:32" ht="12.75">
      <c r="X350" s="122"/>
      <c r="Y350" s="105"/>
      <c r="Z350" s="105"/>
      <c r="AA350" s="105"/>
      <c r="AB350" s="105"/>
      <c r="AC350" s="105"/>
      <c r="AD350" s="105"/>
      <c r="AE350" s="105"/>
      <c r="AF350" s="105"/>
    </row>
    <row r="351" spans="24:32" ht="12.75">
      <c r="X351" s="122"/>
      <c r="Y351" s="105"/>
      <c r="Z351" s="105"/>
      <c r="AA351" s="105"/>
      <c r="AB351" s="105"/>
      <c r="AC351" s="105"/>
      <c r="AD351" s="105"/>
      <c r="AE351" s="105"/>
      <c r="AF351" s="105"/>
    </row>
    <row r="352" spans="24:32" ht="12.75">
      <c r="X352" s="122"/>
      <c r="Y352" s="105"/>
      <c r="Z352" s="105"/>
      <c r="AA352" s="105"/>
      <c r="AB352" s="105"/>
      <c r="AC352" s="105"/>
      <c r="AD352" s="105"/>
      <c r="AE352" s="105"/>
      <c r="AF352" s="105"/>
    </row>
    <row r="353" spans="24:32" ht="12.75">
      <c r="X353" s="122"/>
      <c r="Y353" s="105"/>
      <c r="Z353" s="105"/>
      <c r="AA353" s="105"/>
      <c r="AB353" s="105"/>
      <c r="AC353" s="105"/>
      <c r="AD353" s="105"/>
      <c r="AE353" s="105"/>
      <c r="AF353" s="105"/>
    </row>
    <row r="354" spans="24:32" ht="12.75">
      <c r="X354" s="122"/>
      <c r="Y354" s="105"/>
      <c r="Z354" s="105"/>
      <c r="AA354" s="105"/>
      <c r="AB354" s="105"/>
      <c r="AC354" s="105"/>
      <c r="AD354" s="105"/>
      <c r="AE354" s="105"/>
      <c r="AF354" s="105"/>
    </row>
    <row r="355" spans="24:32" ht="12.75">
      <c r="X355" s="122"/>
      <c r="Y355" s="105"/>
      <c r="Z355" s="105"/>
      <c r="AA355" s="105"/>
      <c r="AB355" s="105"/>
      <c r="AC355" s="105"/>
      <c r="AD355" s="105"/>
      <c r="AE355" s="105"/>
      <c r="AF355" s="105"/>
    </row>
    <row r="356" spans="24:32" ht="12.75">
      <c r="X356" s="122"/>
      <c r="Y356" s="105"/>
      <c r="Z356" s="105"/>
      <c r="AA356" s="105"/>
      <c r="AB356" s="105"/>
      <c r="AC356" s="105"/>
      <c r="AD356" s="105"/>
      <c r="AE356" s="105"/>
      <c r="AF356" s="105"/>
    </row>
    <row r="357" spans="24:32" ht="12.75">
      <c r="X357" s="122"/>
      <c r="Y357" s="105"/>
      <c r="Z357" s="105"/>
      <c r="AA357" s="105"/>
      <c r="AB357" s="105"/>
      <c r="AC357" s="105"/>
      <c r="AD357" s="105"/>
      <c r="AE357" s="105"/>
      <c r="AF357" s="105"/>
    </row>
    <row r="358" spans="24:32" ht="12.75">
      <c r="X358" s="122"/>
      <c r="Y358" s="105"/>
      <c r="Z358" s="105"/>
      <c r="AA358" s="105"/>
      <c r="AB358" s="105"/>
      <c r="AC358" s="105"/>
      <c r="AD358" s="105"/>
      <c r="AE358" s="105"/>
      <c r="AF358" s="105"/>
    </row>
    <row r="359" spans="24:32" ht="12.75">
      <c r="X359" s="122"/>
      <c r="Y359" s="105"/>
      <c r="Z359" s="105"/>
      <c r="AA359" s="105"/>
      <c r="AB359" s="105"/>
      <c r="AC359" s="105"/>
      <c r="AD359" s="105"/>
      <c r="AE359" s="105"/>
      <c r="AF359" s="105"/>
    </row>
    <row r="360" spans="24:32" ht="12.75">
      <c r="X360" s="122"/>
      <c r="Y360" s="105"/>
      <c r="Z360" s="105"/>
      <c r="AA360" s="105"/>
      <c r="AB360" s="105"/>
      <c r="AC360" s="105"/>
      <c r="AD360" s="105"/>
      <c r="AE360" s="105"/>
      <c r="AF360" s="105"/>
    </row>
    <row r="361" spans="24:32" ht="12.75">
      <c r="X361" s="122"/>
      <c r="Y361" s="105"/>
      <c r="Z361" s="105"/>
      <c r="AA361" s="105"/>
      <c r="AB361" s="105"/>
      <c r="AC361" s="105"/>
      <c r="AD361" s="105"/>
      <c r="AE361" s="105"/>
      <c r="AF361" s="105"/>
    </row>
    <row r="362" spans="24:32" ht="12.75">
      <c r="X362" s="122"/>
      <c r="Y362" s="105"/>
      <c r="Z362" s="105"/>
      <c r="AA362" s="105"/>
      <c r="AB362" s="105"/>
      <c r="AC362" s="105"/>
      <c r="AD362" s="105"/>
      <c r="AE362" s="105"/>
      <c r="AF362" s="105"/>
    </row>
    <row r="363" spans="24:32" ht="12.75">
      <c r="X363" s="122"/>
      <c r="Y363" s="105"/>
      <c r="Z363" s="105"/>
      <c r="AA363" s="105"/>
      <c r="AB363" s="105"/>
      <c r="AC363" s="105"/>
      <c r="AD363" s="105"/>
      <c r="AE363" s="105"/>
      <c r="AF363" s="105"/>
    </row>
    <row r="364" spans="24:32" ht="12.75">
      <c r="X364" s="122"/>
      <c r="Y364" s="105"/>
      <c r="Z364" s="105"/>
      <c r="AA364" s="105"/>
      <c r="AB364" s="105"/>
      <c r="AC364" s="105"/>
      <c r="AD364" s="105"/>
      <c r="AE364" s="105"/>
      <c r="AF364" s="105"/>
    </row>
    <row r="365" spans="24:32" ht="12.75">
      <c r="X365" s="122"/>
      <c r="Y365" s="105"/>
      <c r="Z365" s="105"/>
      <c r="AA365" s="105"/>
      <c r="AB365" s="105"/>
      <c r="AC365" s="105"/>
      <c r="AD365" s="105"/>
      <c r="AE365" s="105"/>
      <c r="AF365" s="105"/>
    </row>
    <row r="366" spans="24:32" ht="12.75">
      <c r="X366" s="122"/>
      <c r="Y366" s="105"/>
      <c r="Z366" s="105"/>
      <c r="AA366" s="105"/>
      <c r="AB366" s="105"/>
      <c r="AC366" s="105"/>
      <c r="AD366" s="105"/>
      <c r="AE366" s="105"/>
      <c r="AF366" s="105"/>
    </row>
    <row r="367" spans="24:32" ht="12.75">
      <c r="X367" s="122"/>
      <c r="Y367" s="105"/>
      <c r="Z367" s="105"/>
      <c r="AA367" s="105"/>
      <c r="AB367" s="105"/>
      <c r="AC367" s="105"/>
      <c r="AD367" s="105"/>
      <c r="AE367" s="105"/>
      <c r="AF367" s="105"/>
    </row>
    <row r="368" spans="24:32" ht="12.75">
      <c r="X368" s="122"/>
      <c r="Y368" s="105"/>
      <c r="Z368" s="105"/>
      <c r="AA368" s="105"/>
      <c r="AB368" s="105"/>
      <c r="AC368" s="105"/>
      <c r="AD368" s="105"/>
      <c r="AE368" s="105"/>
      <c r="AF368" s="105"/>
    </row>
    <row r="369" spans="24:32" ht="12.75">
      <c r="X369" s="122"/>
      <c r="Y369" s="105"/>
      <c r="Z369" s="105"/>
      <c r="AA369" s="105"/>
      <c r="AB369" s="105"/>
      <c r="AC369" s="105"/>
      <c r="AD369" s="105"/>
      <c r="AE369" s="105"/>
      <c r="AF369" s="105"/>
    </row>
    <row r="370" spans="24:32" ht="12.75">
      <c r="X370" s="122"/>
      <c r="Y370" s="105"/>
      <c r="Z370" s="105"/>
      <c r="AA370" s="105"/>
      <c r="AB370" s="105"/>
      <c r="AC370" s="105"/>
      <c r="AD370" s="105"/>
      <c r="AE370" s="105"/>
      <c r="AF370" s="105"/>
    </row>
    <row r="371" spans="24:32" ht="12.75">
      <c r="X371" s="122"/>
      <c r="Y371" s="105"/>
      <c r="Z371" s="105"/>
      <c r="AA371" s="105"/>
      <c r="AB371" s="105"/>
      <c r="AC371" s="105"/>
      <c r="AD371" s="105"/>
      <c r="AE371" s="105"/>
      <c r="AF371" s="105"/>
    </row>
    <row r="372" spans="24:32" ht="12.75">
      <c r="X372" s="122"/>
      <c r="Y372" s="105"/>
      <c r="Z372" s="105"/>
      <c r="AA372" s="105"/>
      <c r="AB372" s="105"/>
      <c r="AC372" s="105"/>
      <c r="AD372" s="105"/>
      <c r="AE372" s="105"/>
      <c r="AF372" s="105"/>
    </row>
    <row r="373" spans="24:32" ht="12.75">
      <c r="X373" s="122"/>
      <c r="Y373" s="105"/>
      <c r="Z373" s="105"/>
      <c r="AA373" s="105"/>
      <c r="AB373" s="105"/>
      <c r="AC373" s="105"/>
      <c r="AD373" s="105"/>
      <c r="AE373" s="105"/>
      <c r="AF373" s="105"/>
    </row>
    <row r="374" spans="24:32" ht="12.75">
      <c r="X374" s="122"/>
      <c r="Y374" s="105"/>
      <c r="Z374" s="105"/>
      <c r="AA374" s="105"/>
      <c r="AB374" s="105"/>
      <c r="AC374" s="105"/>
      <c r="AD374" s="105"/>
      <c r="AE374" s="105"/>
      <c r="AF374" s="105"/>
    </row>
    <row r="375" spans="24:32" ht="12.75">
      <c r="X375" s="122"/>
      <c r="Y375" s="105"/>
      <c r="Z375" s="105"/>
      <c r="AA375" s="105"/>
      <c r="AB375" s="105"/>
      <c r="AC375" s="105"/>
      <c r="AD375" s="105"/>
      <c r="AE375" s="105"/>
      <c r="AF375" s="105"/>
    </row>
    <row r="376" spans="24:32" ht="12.75">
      <c r="X376" s="122"/>
      <c r="Y376" s="105"/>
      <c r="Z376" s="105"/>
      <c r="AA376" s="105"/>
      <c r="AB376" s="105"/>
      <c r="AC376" s="105"/>
      <c r="AD376" s="105"/>
      <c r="AE376" s="105"/>
      <c r="AF376" s="105"/>
    </row>
    <row r="377" spans="24:32" ht="12.75">
      <c r="X377" s="122"/>
      <c r="Y377" s="105"/>
      <c r="Z377" s="105"/>
      <c r="AA377" s="105"/>
      <c r="AB377" s="105"/>
      <c r="AC377" s="105"/>
      <c r="AD377" s="105"/>
      <c r="AE377" s="105"/>
      <c r="AF377" s="105"/>
    </row>
    <row r="378" spans="24:32" ht="12.75">
      <c r="X378" s="122"/>
      <c r="Y378" s="105"/>
      <c r="Z378" s="105"/>
      <c r="AA378" s="105"/>
      <c r="AB378" s="105"/>
      <c r="AC378" s="105"/>
      <c r="AD378" s="105"/>
      <c r="AE378" s="105"/>
      <c r="AF378" s="105"/>
    </row>
    <row r="379" spans="24:32" ht="12.75">
      <c r="X379" s="122"/>
      <c r="Y379" s="105"/>
      <c r="Z379" s="105"/>
      <c r="AA379" s="105"/>
      <c r="AB379" s="105"/>
      <c r="AC379" s="105"/>
      <c r="AD379" s="105"/>
      <c r="AE379" s="105"/>
      <c r="AF379" s="105"/>
    </row>
    <row r="380" spans="24:32" ht="12.75">
      <c r="X380" s="122"/>
      <c r="Y380" s="105"/>
      <c r="Z380" s="105"/>
      <c r="AA380" s="105"/>
      <c r="AB380" s="105"/>
      <c r="AC380" s="105"/>
      <c r="AD380" s="105"/>
      <c r="AE380" s="105"/>
      <c r="AF380" s="105"/>
    </row>
    <row r="381" spans="24:32" ht="12.75">
      <c r="X381" s="122"/>
      <c r="Y381" s="105"/>
      <c r="Z381" s="105"/>
      <c r="AA381" s="105"/>
      <c r="AB381" s="105"/>
      <c r="AC381" s="105"/>
      <c r="AD381" s="105"/>
      <c r="AE381" s="105"/>
      <c r="AF381" s="105"/>
    </row>
    <row r="382" spans="24:32" ht="12.75">
      <c r="X382" s="122"/>
      <c r="Y382" s="105"/>
      <c r="Z382" s="105"/>
      <c r="AA382" s="105"/>
      <c r="AB382" s="105"/>
      <c r="AC382" s="105"/>
      <c r="AD382" s="105"/>
      <c r="AE382" s="105"/>
      <c r="AF382" s="105"/>
    </row>
    <row r="383" spans="24:32" ht="12.75">
      <c r="X383" s="122"/>
      <c r="Y383" s="105"/>
      <c r="Z383" s="105"/>
      <c r="AA383" s="105"/>
      <c r="AB383" s="105"/>
      <c r="AC383" s="105"/>
      <c r="AD383" s="105"/>
      <c r="AE383" s="105"/>
      <c r="AF383" s="105"/>
    </row>
    <row r="384" spans="24:32" ht="12.75">
      <c r="X384" s="122"/>
      <c r="Y384" s="105"/>
      <c r="Z384" s="105"/>
      <c r="AA384" s="105"/>
      <c r="AB384" s="105"/>
      <c r="AC384" s="105"/>
      <c r="AD384" s="105"/>
      <c r="AE384" s="105"/>
      <c r="AF384" s="105"/>
    </row>
    <row r="385" spans="24:32" ht="12.75">
      <c r="X385" s="122"/>
      <c r="Y385" s="105"/>
      <c r="Z385" s="105"/>
      <c r="AA385" s="105"/>
      <c r="AB385" s="105"/>
      <c r="AC385" s="105"/>
      <c r="AD385" s="105"/>
      <c r="AE385" s="105"/>
      <c r="AF385" s="105"/>
    </row>
    <row r="386" spans="24:32" ht="12.75">
      <c r="X386" s="122"/>
      <c r="Y386" s="105"/>
      <c r="Z386" s="105"/>
      <c r="AA386" s="105"/>
      <c r="AB386" s="105"/>
      <c r="AC386" s="105"/>
      <c r="AD386" s="105"/>
      <c r="AE386" s="105"/>
      <c r="AF386" s="105"/>
    </row>
    <row r="387" spans="24:32" ht="12.75">
      <c r="X387" s="122"/>
      <c r="Y387" s="105"/>
      <c r="Z387" s="105"/>
      <c r="AA387" s="105"/>
      <c r="AB387" s="105"/>
      <c r="AC387" s="105"/>
      <c r="AD387" s="105"/>
      <c r="AE387" s="105"/>
      <c r="AF387" s="105"/>
    </row>
    <row r="388" spans="24:32" ht="12.75">
      <c r="X388" s="122"/>
      <c r="Y388" s="105"/>
      <c r="Z388" s="105"/>
      <c r="AA388" s="105"/>
      <c r="AB388" s="105"/>
      <c r="AC388" s="105"/>
      <c r="AD388" s="105"/>
      <c r="AE388" s="105"/>
      <c r="AF388" s="105"/>
    </row>
    <row r="389" spans="24:32" ht="12.75">
      <c r="X389" s="122"/>
      <c r="Y389" s="105"/>
      <c r="Z389" s="105"/>
      <c r="AA389" s="105"/>
      <c r="AB389" s="105"/>
      <c r="AC389" s="105"/>
      <c r="AD389" s="105"/>
      <c r="AE389" s="105"/>
      <c r="AF389" s="105"/>
    </row>
    <row r="390" spans="24:32" ht="12.75">
      <c r="X390" s="122"/>
      <c r="Y390" s="105"/>
      <c r="Z390" s="105"/>
      <c r="AA390" s="105"/>
      <c r="AB390" s="105"/>
      <c r="AC390" s="105"/>
      <c r="AD390" s="105"/>
      <c r="AE390" s="105"/>
      <c r="AF390" s="105"/>
    </row>
    <row r="391" spans="24:32" ht="12.75">
      <c r="X391" s="122"/>
      <c r="Y391" s="105"/>
      <c r="Z391" s="105"/>
      <c r="AA391" s="105"/>
      <c r="AB391" s="105"/>
      <c r="AC391" s="105"/>
      <c r="AD391" s="105"/>
      <c r="AE391" s="105"/>
      <c r="AF391" s="105"/>
    </row>
    <row r="392" spans="24:32" ht="12.75">
      <c r="X392" s="122"/>
      <c r="Y392" s="105"/>
      <c r="Z392" s="105"/>
      <c r="AA392" s="105"/>
      <c r="AB392" s="105"/>
      <c r="AC392" s="105"/>
      <c r="AD392" s="105"/>
      <c r="AE392" s="105"/>
      <c r="AF392" s="105"/>
    </row>
    <row r="393" spans="24:32" ht="12.75">
      <c r="X393" s="122"/>
      <c r="Y393" s="105"/>
      <c r="Z393" s="105"/>
      <c r="AA393" s="105"/>
      <c r="AB393" s="105"/>
      <c r="AC393" s="105"/>
      <c r="AD393" s="105"/>
      <c r="AE393" s="105"/>
      <c r="AF393" s="105"/>
    </row>
    <row r="394" spans="24:32" ht="12.75">
      <c r="X394" s="122"/>
      <c r="Y394" s="105"/>
      <c r="Z394" s="105"/>
      <c r="AA394" s="105"/>
      <c r="AB394" s="105"/>
      <c r="AC394" s="105"/>
      <c r="AD394" s="105"/>
      <c r="AE394" s="105"/>
      <c r="AF394" s="105"/>
    </row>
    <row r="395" spans="24:32" ht="12.75">
      <c r="X395" s="122"/>
      <c r="Y395" s="105"/>
      <c r="Z395" s="105"/>
      <c r="AA395" s="105"/>
      <c r="AB395" s="105"/>
      <c r="AC395" s="105"/>
      <c r="AD395" s="105"/>
      <c r="AE395" s="105"/>
      <c r="AF395" s="105"/>
    </row>
    <row r="396" spans="24:32" ht="12.75">
      <c r="X396" s="122"/>
      <c r="Y396" s="105"/>
      <c r="Z396" s="105"/>
      <c r="AA396" s="105"/>
      <c r="AB396" s="105"/>
      <c r="AC396" s="105"/>
      <c r="AD396" s="105"/>
      <c r="AE396" s="105"/>
      <c r="AF396" s="105"/>
    </row>
    <row r="397" spans="24:32" ht="12.75">
      <c r="X397" s="122"/>
      <c r="Y397" s="105"/>
      <c r="Z397" s="105"/>
      <c r="AA397" s="105"/>
      <c r="AB397" s="105"/>
      <c r="AC397" s="105"/>
      <c r="AD397" s="105"/>
      <c r="AE397" s="105"/>
      <c r="AF397" s="105"/>
    </row>
    <row r="398" spans="24:32" ht="12.75">
      <c r="X398" s="122"/>
      <c r="Y398" s="105"/>
      <c r="Z398" s="105"/>
      <c r="AA398" s="105"/>
      <c r="AB398" s="105"/>
      <c r="AC398" s="105"/>
      <c r="AD398" s="105"/>
      <c r="AE398" s="105"/>
      <c r="AF398" s="105"/>
    </row>
    <row r="399" spans="24:32" ht="12.75">
      <c r="X399" s="122"/>
      <c r="Y399" s="105"/>
      <c r="Z399" s="105"/>
      <c r="AA399" s="105"/>
      <c r="AB399" s="105"/>
      <c r="AC399" s="105"/>
      <c r="AD399" s="105"/>
      <c r="AE399" s="105"/>
      <c r="AF399" s="105"/>
    </row>
    <row r="400" spans="24:32" ht="12.75">
      <c r="X400" s="122"/>
      <c r="Y400" s="105"/>
      <c r="Z400" s="105"/>
      <c r="AA400" s="105"/>
      <c r="AB400" s="105"/>
      <c r="AC400" s="105"/>
      <c r="AD400" s="105"/>
      <c r="AE400" s="105"/>
      <c r="AF400" s="105"/>
    </row>
    <row r="401" spans="24:32" ht="12.75">
      <c r="X401" s="122"/>
      <c r="Y401" s="105"/>
      <c r="Z401" s="105"/>
      <c r="AA401" s="105"/>
      <c r="AB401" s="105"/>
      <c r="AC401" s="105"/>
      <c r="AD401" s="105"/>
      <c r="AE401" s="105"/>
      <c r="AF401" s="105"/>
    </row>
    <row r="402" spans="24:32" ht="12.75">
      <c r="X402" s="122"/>
      <c r="Y402" s="105"/>
      <c r="Z402" s="105"/>
      <c r="AA402" s="105"/>
      <c r="AB402" s="105"/>
      <c r="AC402" s="105"/>
      <c r="AD402" s="105"/>
      <c r="AE402" s="105"/>
      <c r="AF402" s="105"/>
    </row>
    <row r="403" spans="24:32" ht="12.75">
      <c r="X403" s="122"/>
      <c r="Y403" s="105"/>
      <c r="Z403" s="105"/>
      <c r="AA403" s="105"/>
      <c r="AB403" s="105"/>
      <c r="AC403" s="105"/>
      <c r="AD403" s="105"/>
      <c r="AE403" s="105"/>
      <c r="AF403" s="105"/>
    </row>
    <row r="404" spans="24:32" ht="12.75">
      <c r="X404" s="122"/>
      <c r="Y404" s="105"/>
      <c r="Z404" s="105"/>
      <c r="AA404" s="105"/>
      <c r="AB404" s="105"/>
      <c r="AC404" s="105"/>
      <c r="AD404" s="105"/>
      <c r="AE404" s="105"/>
      <c r="AF404" s="105"/>
    </row>
    <row r="405" spans="24:32" ht="12.75">
      <c r="X405" s="122"/>
      <c r="Y405" s="105"/>
      <c r="Z405" s="105"/>
      <c r="AA405" s="105"/>
      <c r="AB405" s="105"/>
      <c r="AC405" s="105"/>
      <c r="AD405" s="105"/>
      <c r="AE405" s="105"/>
      <c r="AF405" s="105"/>
    </row>
    <row r="406" spans="24:32" ht="12.75">
      <c r="X406" s="122"/>
      <c r="Y406" s="105"/>
      <c r="Z406" s="105"/>
      <c r="AA406" s="105"/>
      <c r="AB406" s="105"/>
      <c r="AC406" s="105"/>
      <c r="AD406" s="105"/>
      <c r="AE406" s="105"/>
      <c r="AF406" s="105"/>
    </row>
    <row r="407" spans="24:32" ht="12.75">
      <c r="X407" s="122"/>
      <c r="Y407" s="105"/>
      <c r="Z407" s="105"/>
      <c r="AA407" s="105"/>
      <c r="AB407" s="105"/>
      <c r="AC407" s="105"/>
      <c r="AD407" s="105"/>
      <c r="AE407" s="105"/>
      <c r="AF407" s="105"/>
    </row>
    <row r="408" spans="24:32" ht="12.75">
      <c r="X408" s="122"/>
      <c r="Y408" s="105"/>
      <c r="Z408" s="105"/>
      <c r="AA408" s="105"/>
      <c r="AB408" s="105"/>
      <c r="AC408" s="105"/>
      <c r="AD408" s="105"/>
      <c r="AE408" s="105"/>
      <c r="AF408" s="105"/>
    </row>
    <row r="409" spans="24:32" ht="12.75">
      <c r="X409" s="122"/>
      <c r="Y409" s="105"/>
      <c r="Z409" s="105"/>
      <c r="AA409" s="105"/>
      <c r="AB409" s="105"/>
      <c r="AC409" s="105"/>
      <c r="AD409" s="105"/>
      <c r="AE409" s="105"/>
      <c r="AF409" s="105"/>
    </row>
    <row r="410" spans="24:32" ht="12.75">
      <c r="X410" s="122"/>
      <c r="Y410" s="105"/>
      <c r="Z410" s="105"/>
      <c r="AA410" s="105"/>
      <c r="AB410" s="105"/>
      <c r="AC410" s="105"/>
      <c r="AD410" s="105"/>
      <c r="AE410" s="105"/>
      <c r="AF410" s="105"/>
    </row>
    <row r="411" spans="24:32" ht="12.75">
      <c r="X411" s="122"/>
      <c r="Y411" s="105"/>
      <c r="Z411" s="105"/>
      <c r="AA411" s="105"/>
      <c r="AB411" s="105"/>
      <c r="AC411" s="105"/>
      <c r="AD411" s="105"/>
      <c r="AE411" s="105"/>
      <c r="AF411" s="105"/>
    </row>
    <row r="412" spans="24:32" ht="12.75">
      <c r="X412" s="122"/>
      <c r="Y412" s="105"/>
      <c r="Z412" s="105"/>
      <c r="AA412" s="105"/>
      <c r="AB412" s="105"/>
      <c r="AC412" s="105"/>
      <c r="AD412" s="105"/>
      <c r="AE412" s="105"/>
      <c r="AF412" s="105"/>
    </row>
    <row r="413" spans="24:32" ht="12.75">
      <c r="X413" s="122"/>
      <c r="Y413" s="105"/>
      <c r="Z413" s="105"/>
      <c r="AA413" s="105"/>
      <c r="AB413" s="105"/>
      <c r="AC413" s="105"/>
      <c r="AD413" s="105"/>
      <c r="AE413" s="105"/>
      <c r="AF413" s="105"/>
    </row>
    <row r="414" spans="24:32" ht="12.75">
      <c r="X414" s="122"/>
      <c r="Y414" s="105"/>
      <c r="Z414" s="105"/>
      <c r="AA414" s="105"/>
      <c r="AB414" s="105"/>
      <c r="AC414" s="105"/>
      <c r="AD414" s="105"/>
      <c r="AE414" s="105"/>
      <c r="AF414" s="105"/>
    </row>
    <row r="415" spans="24:32" ht="12.75">
      <c r="X415" s="122"/>
      <c r="Y415" s="105"/>
      <c r="Z415" s="105"/>
      <c r="AA415" s="105"/>
      <c r="AB415" s="105"/>
      <c r="AC415" s="105"/>
      <c r="AD415" s="105"/>
      <c r="AE415" s="105"/>
      <c r="AF415" s="105"/>
    </row>
    <row r="416" spans="24:32" ht="12.75">
      <c r="X416" s="122"/>
      <c r="Y416" s="105"/>
      <c r="Z416" s="105"/>
      <c r="AA416" s="105"/>
      <c r="AB416" s="105"/>
      <c r="AC416" s="105"/>
      <c r="AD416" s="105"/>
      <c r="AE416" s="105"/>
      <c r="AF416" s="105"/>
    </row>
    <row r="417" spans="24:32" ht="12.75">
      <c r="X417" s="122"/>
      <c r="Y417" s="105"/>
      <c r="Z417" s="105"/>
      <c r="AA417" s="105"/>
      <c r="AB417" s="105"/>
      <c r="AC417" s="105"/>
      <c r="AD417" s="105"/>
      <c r="AE417" s="105"/>
      <c r="AF417" s="105"/>
    </row>
    <row r="418" spans="24:32" ht="12.75">
      <c r="X418" s="122"/>
      <c r="Y418" s="105"/>
      <c r="Z418" s="105"/>
      <c r="AA418" s="105"/>
      <c r="AB418" s="105"/>
      <c r="AC418" s="105"/>
      <c r="AD418" s="105"/>
      <c r="AE418" s="105"/>
      <c r="AF418" s="105"/>
    </row>
    <row r="419" spans="24:32" ht="12.75">
      <c r="X419" s="122"/>
      <c r="Y419" s="105"/>
      <c r="Z419" s="105"/>
      <c r="AA419" s="105"/>
      <c r="AB419" s="105"/>
      <c r="AC419" s="105"/>
      <c r="AD419" s="105"/>
      <c r="AE419" s="105"/>
      <c r="AF419" s="105"/>
    </row>
    <row r="420" spans="24:32" ht="12.75">
      <c r="X420" s="122"/>
      <c r="Y420" s="105"/>
      <c r="Z420" s="105"/>
      <c r="AA420" s="105"/>
      <c r="AB420" s="105"/>
      <c r="AC420" s="105"/>
      <c r="AD420" s="105"/>
      <c r="AE420" s="105"/>
      <c r="AF420" s="105"/>
    </row>
    <row r="421" spans="24:32" ht="12.75">
      <c r="X421" s="122"/>
      <c r="Y421" s="105"/>
      <c r="Z421" s="105"/>
      <c r="AA421" s="105"/>
      <c r="AB421" s="105"/>
      <c r="AC421" s="105"/>
      <c r="AD421" s="105"/>
      <c r="AE421" s="105"/>
      <c r="AF421" s="105"/>
    </row>
    <row r="422" spans="24:32" ht="12.75">
      <c r="X422" s="122"/>
      <c r="Y422" s="105"/>
      <c r="Z422" s="105"/>
      <c r="AA422" s="105"/>
      <c r="AB422" s="105"/>
      <c r="AC422" s="105"/>
      <c r="AD422" s="105"/>
      <c r="AE422" s="105"/>
      <c r="AF422" s="105"/>
    </row>
    <row r="423" spans="24:32" ht="12.75">
      <c r="X423" s="122"/>
      <c r="Y423" s="105"/>
      <c r="Z423" s="105"/>
      <c r="AA423" s="105"/>
      <c r="AB423" s="105"/>
      <c r="AC423" s="105"/>
      <c r="AD423" s="105"/>
      <c r="AE423" s="105"/>
      <c r="AF423" s="105"/>
    </row>
    <row r="424" spans="24:32" ht="12.75">
      <c r="X424" s="122"/>
      <c r="Y424" s="105"/>
      <c r="Z424" s="105"/>
      <c r="AA424" s="105"/>
      <c r="AB424" s="105"/>
      <c r="AC424" s="105"/>
      <c r="AD424" s="105"/>
      <c r="AE424" s="105"/>
      <c r="AF424" s="105"/>
    </row>
    <row r="425" spans="24:32" ht="12.75">
      <c r="X425" s="122"/>
      <c r="Y425" s="105"/>
      <c r="Z425" s="105"/>
      <c r="AA425" s="105"/>
      <c r="AB425" s="105"/>
      <c r="AC425" s="105"/>
      <c r="AD425" s="105"/>
      <c r="AE425" s="105"/>
      <c r="AF425" s="105"/>
    </row>
    <row r="426" spans="24:32" ht="12.75">
      <c r="X426" s="122"/>
      <c r="Y426" s="105"/>
      <c r="Z426" s="105"/>
      <c r="AA426" s="105"/>
      <c r="AB426" s="105"/>
      <c r="AC426" s="105"/>
      <c r="AD426" s="105"/>
      <c r="AE426" s="105"/>
      <c r="AF426" s="105"/>
    </row>
    <row r="427" spans="24:32" ht="12.75">
      <c r="X427" s="122"/>
      <c r="Y427" s="105"/>
      <c r="Z427" s="105"/>
      <c r="AA427" s="105"/>
      <c r="AB427" s="105"/>
      <c r="AC427" s="105"/>
      <c r="AD427" s="105"/>
      <c r="AE427" s="105"/>
      <c r="AF427" s="105"/>
    </row>
    <row r="428" spans="24:32" ht="12.75">
      <c r="X428" s="122"/>
      <c r="Y428" s="105"/>
      <c r="Z428" s="105"/>
      <c r="AA428" s="105"/>
      <c r="AB428" s="105"/>
      <c r="AC428" s="105"/>
      <c r="AD428" s="105"/>
      <c r="AE428" s="105"/>
      <c r="AF428" s="105"/>
    </row>
    <row r="429" spans="24:32" ht="12.75">
      <c r="X429" s="122"/>
      <c r="Y429" s="105"/>
      <c r="Z429" s="105"/>
      <c r="AA429" s="105"/>
      <c r="AB429" s="105"/>
      <c r="AC429" s="105"/>
      <c r="AD429" s="105"/>
      <c r="AE429" s="105"/>
      <c r="AF429" s="105"/>
    </row>
    <row r="430" spans="24:32" ht="12.75">
      <c r="X430" s="122"/>
      <c r="Y430" s="105"/>
      <c r="Z430" s="105"/>
      <c r="AA430" s="105"/>
      <c r="AB430" s="105"/>
      <c r="AC430" s="105"/>
      <c r="AD430" s="105"/>
      <c r="AE430" s="105"/>
      <c r="AF430" s="105"/>
    </row>
    <row r="431" spans="24:32" ht="12.75">
      <c r="X431" s="122"/>
      <c r="Y431" s="105"/>
      <c r="Z431" s="105"/>
      <c r="AA431" s="105"/>
      <c r="AB431" s="105"/>
      <c r="AC431" s="105"/>
      <c r="AD431" s="105"/>
      <c r="AE431" s="105"/>
      <c r="AF431" s="105"/>
    </row>
    <row r="432" spans="24:32" ht="12.75">
      <c r="X432" s="122"/>
      <c r="Y432" s="105"/>
      <c r="Z432" s="105"/>
      <c r="AA432" s="105"/>
      <c r="AB432" s="105"/>
      <c r="AC432" s="105"/>
      <c r="AD432" s="105"/>
      <c r="AE432" s="105"/>
      <c r="AF432" s="105"/>
    </row>
    <row r="433" spans="24:32" ht="12.75">
      <c r="X433" s="122"/>
      <c r="Y433" s="105"/>
      <c r="Z433" s="105"/>
      <c r="AA433" s="105"/>
      <c r="AB433" s="105"/>
      <c r="AC433" s="105"/>
      <c r="AD433" s="105"/>
      <c r="AE433" s="105"/>
      <c r="AF433" s="105"/>
    </row>
    <row r="434" spans="24:32" ht="12.75">
      <c r="X434" s="122"/>
      <c r="Y434" s="105"/>
      <c r="Z434" s="105"/>
      <c r="AA434" s="105"/>
      <c r="AB434" s="105"/>
      <c r="AC434" s="105"/>
      <c r="AD434" s="105"/>
      <c r="AE434" s="105"/>
      <c r="AF434" s="105"/>
    </row>
    <row r="435" spans="24:32" ht="12.75">
      <c r="X435" s="122"/>
      <c r="Y435" s="105"/>
      <c r="Z435" s="105"/>
      <c r="AA435" s="105"/>
      <c r="AB435" s="105"/>
      <c r="AC435" s="105"/>
      <c r="AD435" s="105"/>
      <c r="AE435" s="105"/>
      <c r="AF435" s="105"/>
    </row>
    <row r="436" spans="24:32" ht="12.75">
      <c r="X436" s="122"/>
      <c r="Y436" s="105"/>
      <c r="Z436" s="105"/>
      <c r="AA436" s="105"/>
      <c r="AB436" s="105"/>
      <c r="AC436" s="105"/>
      <c r="AD436" s="105"/>
      <c r="AE436" s="105"/>
      <c r="AF436" s="105"/>
    </row>
    <row r="437" spans="24:32" ht="12.75">
      <c r="X437" s="122"/>
      <c r="Y437" s="105"/>
      <c r="Z437" s="105"/>
      <c r="AA437" s="105"/>
      <c r="AB437" s="105"/>
      <c r="AC437" s="105"/>
      <c r="AD437" s="105"/>
      <c r="AE437" s="105"/>
      <c r="AF437" s="105"/>
    </row>
    <row r="438" spans="24:32" ht="12.75">
      <c r="X438" s="122"/>
      <c r="Y438" s="105"/>
      <c r="Z438" s="105"/>
      <c r="AA438" s="105"/>
      <c r="AB438" s="105"/>
      <c r="AC438" s="105"/>
      <c r="AD438" s="105"/>
      <c r="AE438" s="105"/>
      <c r="AF438" s="105"/>
    </row>
    <row r="439" spans="24:32" ht="12.75">
      <c r="X439" s="122"/>
      <c r="Y439" s="105"/>
      <c r="Z439" s="105"/>
      <c r="AA439" s="105"/>
      <c r="AB439" s="105"/>
      <c r="AC439" s="105"/>
      <c r="AD439" s="105"/>
      <c r="AE439" s="105"/>
      <c r="AF439" s="105"/>
    </row>
    <row r="440" spans="24:32" ht="12.75">
      <c r="X440" s="122"/>
      <c r="Y440" s="105"/>
      <c r="Z440" s="105"/>
      <c r="AA440" s="105"/>
      <c r="AB440" s="105"/>
      <c r="AC440" s="105"/>
      <c r="AD440" s="105"/>
      <c r="AE440" s="105"/>
      <c r="AF440" s="105"/>
    </row>
    <row r="441" spans="24:32" ht="12.75">
      <c r="X441" s="122"/>
      <c r="Y441" s="105"/>
      <c r="Z441" s="105"/>
      <c r="AA441" s="105"/>
      <c r="AB441" s="105"/>
      <c r="AC441" s="105"/>
      <c r="AD441" s="105"/>
      <c r="AE441" s="105"/>
      <c r="AF441" s="105"/>
    </row>
    <row r="442" spans="24:32" ht="12.75">
      <c r="X442" s="122"/>
      <c r="Y442" s="105"/>
      <c r="Z442" s="105"/>
      <c r="AA442" s="105"/>
      <c r="AB442" s="105"/>
      <c r="AC442" s="105"/>
      <c r="AD442" s="105"/>
      <c r="AE442" s="105"/>
      <c r="AF442" s="105"/>
    </row>
    <row r="443" spans="24:32" ht="12.75">
      <c r="X443" s="122"/>
      <c r="Y443" s="105"/>
      <c r="Z443" s="105"/>
      <c r="AA443" s="105"/>
      <c r="AB443" s="105"/>
      <c r="AC443" s="105"/>
      <c r="AD443" s="105"/>
      <c r="AE443" s="105"/>
      <c r="AF443" s="105"/>
    </row>
    <row r="444" spans="24:32" ht="12.75">
      <c r="X444" s="122"/>
      <c r="Y444" s="105"/>
      <c r="Z444" s="105"/>
      <c r="AA444" s="105"/>
      <c r="AB444" s="105"/>
      <c r="AC444" s="105"/>
      <c r="AD444" s="105"/>
      <c r="AE444" s="105"/>
      <c r="AF444" s="105"/>
    </row>
    <row r="445" spans="24:32" ht="12.75">
      <c r="X445" s="122"/>
      <c r="Y445" s="105"/>
      <c r="Z445" s="105"/>
      <c r="AA445" s="105"/>
      <c r="AB445" s="105"/>
      <c r="AC445" s="105"/>
      <c r="AD445" s="105"/>
      <c r="AE445" s="105"/>
      <c r="AF445" s="105"/>
    </row>
    <row r="446" spans="24:32" ht="12.75">
      <c r="X446" s="122"/>
      <c r="Y446" s="105"/>
      <c r="Z446" s="105"/>
      <c r="AA446" s="105"/>
      <c r="AB446" s="105"/>
      <c r="AC446" s="105"/>
      <c r="AD446" s="105"/>
      <c r="AE446" s="105"/>
      <c r="AF446" s="105"/>
    </row>
    <row r="447" spans="24:32" ht="12.75">
      <c r="X447" s="122"/>
      <c r="Y447" s="105"/>
      <c r="Z447" s="105"/>
      <c r="AA447" s="105"/>
      <c r="AB447" s="105"/>
      <c r="AC447" s="105"/>
      <c r="AD447" s="105"/>
      <c r="AE447" s="105"/>
      <c r="AF447" s="105"/>
    </row>
    <row r="448" spans="24:32" ht="12.75">
      <c r="X448" s="122"/>
      <c r="Y448" s="105"/>
      <c r="Z448" s="105"/>
      <c r="AA448" s="105"/>
      <c r="AB448" s="105"/>
      <c r="AC448" s="105"/>
      <c r="AD448" s="105"/>
      <c r="AE448" s="105"/>
      <c r="AF448" s="105"/>
    </row>
    <row r="449" spans="24:32" ht="12.75">
      <c r="X449" s="122"/>
      <c r="Y449" s="105"/>
      <c r="Z449" s="105"/>
      <c r="AA449" s="105"/>
      <c r="AB449" s="105"/>
      <c r="AC449" s="105"/>
      <c r="AD449" s="105"/>
      <c r="AE449" s="105"/>
      <c r="AF449" s="105"/>
    </row>
    <row r="450" spans="24:32" ht="12.75">
      <c r="X450" s="122"/>
      <c r="Y450" s="105"/>
      <c r="Z450" s="105"/>
      <c r="AA450" s="105"/>
      <c r="AB450" s="105"/>
      <c r="AC450" s="105"/>
      <c r="AD450" s="105"/>
      <c r="AE450" s="105"/>
      <c r="AF450" s="105"/>
    </row>
    <row r="451" spans="24:32" ht="12.75">
      <c r="X451" s="122"/>
      <c r="Y451" s="105"/>
      <c r="Z451" s="105"/>
      <c r="AA451" s="105"/>
      <c r="AB451" s="105"/>
      <c r="AC451" s="105"/>
      <c r="AD451" s="105"/>
      <c r="AE451" s="105"/>
      <c r="AF451" s="105"/>
    </row>
    <row r="452" spans="24:32" ht="12.75">
      <c r="X452" s="122"/>
      <c r="Y452" s="105"/>
      <c r="Z452" s="105"/>
      <c r="AA452" s="105"/>
      <c r="AB452" s="105"/>
      <c r="AC452" s="105"/>
      <c r="AD452" s="105"/>
      <c r="AE452" s="105"/>
      <c r="AF452" s="105"/>
    </row>
    <row r="453" spans="24:32" ht="12.75">
      <c r="X453" s="122"/>
      <c r="Y453" s="105"/>
      <c r="Z453" s="105"/>
      <c r="AA453" s="105"/>
      <c r="AB453" s="105"/>
      <c r="AC453" s="105"/>
      <c r="AD453" s="105"/>
      <c r="AE453" s="105"/>
      <c r="AF453" s="105"/>
    </row>
    <row r="454" spans="24:32" ht="12.75">
      <c r="X454" s="122"/>
      <c r="Y454" s="105"/>
      <c r="Z454" s="105"/>
      <c r="AA454" s="105"/>
      <c r="AB454" s="105"/>
      <c r="AC454" s="105"/>
      <c r="AD454" s="105"/>
      <c r="AE454" s="105"/>
      <c r="AF454" s="105"/>
    </row>
    <row r="455" spans="24:32" ht="12.75">
      <c r="X455" s="122"/>
      <c r="Y455" s="105"/>
      <c r="Z455" s="105"/>
      <c r="AA455" s="105"/>
      <c r="AB455" s="105"/>
      <c r="AC455" s="105"/>
      <c r="AD455" s="105"/>
      <c r="AE455" s="105"/>
      <c r="AF455" s="105"/>
    </row>
    <row r="456" spans="24:32" ht="12.75">
      <c r="X456" s="122"/>
      <c r="Y456" s="105"/>
      <c r="Z456" s="105"/>
      <c r="AA456" s="105"/>
      <c r="AB456" s="105"/>
      <c r="AC456" s="105"/>
      <c r="AD456" s="105"/>
      <c r="AE456" s="105"/>
      <c r="AF456" s="105"/>
    </row>
    <row r="457" spans="24:32" ht="12.75">
      <c r="X457" s="122"/>
      <c r="Y457" s="105"/>
      <c r="Z457" s="105"/>
      <c r="AA457" s="105"/>
      <c r="AB457" s="105"/>
      <c r="AC457" s="105"/>
      <c r="AD457" s="105"/>
      <c r="AE457" s="105"/>
      <c r="AF457" s="105"/>
    </row>
    <row r="458" spans="24:32" ht="12.75">
      <c r="X458" s="122"/>
      <c r="Y458" s="105"/>
      <c r="Z458" s="105"/>
      <c r="AA458" s="105"/>
      <c r="AB458" s="105"/>
      <c r="AC458" s="105"/>
      <c r="AD458" s="105"/>
      <c r="AE458" s="105"/>
      <c r="AF458" s="105"/>
    </row>
    <row r="459" spans="24:32" ht="12.75">
      <c r="X459" s="122"/>
      <c r="Y459" s="105"/>
      <c r="Z459" s="105"/>
      <c r="AA459" s="105"/>
      <c r="AB459" s="105"/>
      <c r="AC459" s="105"/>
      <c r="AD459" s="105"/>
      <c r="AE459" s="105"/>
      <c r="AF459" s="105"/>
    </row>
    <row r="460" spans="24:32" ht="12.75">
      <c r="X460" s="122"/>
      <c r="Y460" s="105"/>
      <c r="Z460" s="105"/>
      <c r="AA460" s="105"/>
      <c r="AB460" s="105"/>
      <c r="AC460" s="105"/>
      <c r="AD460" s="105"/>
      <c r="AE460" s="105"/>
      <c r="AF460" s="105"/>
    </row>
    <row r="461" spans="24:32" ht="12.75">
      <c r="X461" s="122"/>
      <c r="Y461" s="105"/>
      <c r="Z461" s="105"/>
      <c r="AA461" s="105"/>
      <c r="AB461" s="105"/>
      <c r="AC461" s="105"/>
      <c r="AD461" s="105"/>
      <c r="AE461" s="105"/>
      <c r="AF461" s="105"/>
    </row>
    <row r="462" spans="24:32" ht="12.75">
      <c r="X462" s="122"/>
      <c r="Y462" s="105"/>
      <c r="Z462" s="105"/>
      <c r="AA462" s="105"/>
      <c r="AB462" s="105"/>
      <c r="AC462" s="105"/>
      <c r="AD462" s="105"/>
      <c r="AE462" s="105"/>
      <c r="AF462" s="105"/>
    </row>
    <row r="463" spans="24:32" ht="12.75">
      <c r="X463" s="122"/>
      <c r="Y463" s="105"/>
      <c r="Z463" s="105"/>
      <c r="AA463" s="105"/>
      <c r="AB463" s="105"/>
      <c r="AC463" s="105"/>
      <c r="AD463" s="105"/>
      <c r="AE463" s="105"/>
      <c r="AF463" s="105"/>
    </row>
    <row r="464" spans="24:32" ht="12.75">
      <c r="X464" s="122"/>
      <c r="Y464" s="105"/>
      <c r="Z464" s="105"/>
      <c r="AA464" s="105"/>
      <c r="AB464" s="105"/>
      <c r="AC464" s="105"/>
      <c r="AD464" s="105"/>
      <c r="AE464" s="105"/>
      <c r="AF464" s="105"/>
    </row>
    <row r="465" spans="24:32" ht="12.75">
      <c r="X465" s="122"/>
      <c r="Y465" s="105"/>
      <c r="Z465" s="105"/>
      <c r="AA465" s="105"/>
      <c r="AB465" s="105"/>
      <c r="AC465" s="105"/>
      <c r="AD465" s="105"/>
      <c r="AE465" s="105"/>
      <c r="AF465" s="105"/>
    </row>
    <row r="466" spans="24:32" ht="12.75">
      <c r="X466" s="122"/>
      <c r="Y466" s="105"/>
      <c r="Z466" s="105"/>
      <c r="AA466" s="105"/>
      <c r="AB466" s="105"/>
      <c r="AC466" s="105"/>
      <c r="AD466" s="105"/>
      <c r="AE466" s="105"/>
      <c r="AF466" s="105"/>
    </row>
    <row r="467" spans="24:32" ht="12.75">
      <c r="X467" s="122"/>
      <c r="Y467" s="105"/>
      <c r="Z467" s="105"/>
      <c r="AA467" s="105"/>
      <c r="AB467" s="105"/>
      <c r="AC467" s="105"/>
      <c r="AD467" s="105"/>
      <c r="AE467" s="105"/>
      <c r="AF467" s="105"/>
    </row>
    <row r="468" spans="24:32" ht="12.75">
      <c r="X468" s="122"/>
      <c r="Y468" s="105"/>
      <c r="Z468" s="105"/>
      <c r="AA468" s="105"/>
      <c r="AB468" s="105"/>
      <c r="AC468" s="105"/>
      <c r="AD468" s="105"/>
      <c r="AE468" s="105"/>
      <c r="AF468" s="105"/>
    </row>
    <row r="469" spans="24:32" ht="12.75">
      <c r="X469" s="122"/>
      <c r="Y469" s="105"/>
      <c r="Z469" s="105"/>
      <c r="AA469" s="105"/>
      <c r="AB469" s="105"/>
      <c r="AC469" s="105"/>
      <c r="AD469" s="105"/>
      <c r="AE469" s="105"/>
      <c r="AF469" s="105"/>
    </row>
    <row r="470" spans="24:32" ht="12.75">
      <c r="X470" s="122"/>
      <c r="Y470" s="105"/>
      <c r="Z470" s="105"/>
      <c r="AA470" s="105"/>
      <c r="AB470" s="105"/>
      <c r="AC470" s="105"/>
      <c r="AD470" s="105"/>
      <c r="AE470" s="105"/>
      <c r="AF470" s="105"/>
    </row>
    <row r="471" spans="24:32" ht="12.75">
      <c r="X471" s="122"/>
      <c r="Y471" s="105"/>
      <c r="Z471" s="105"/>
      <c r="AA471" s="105"/>
      <c r="AB471" s="105"/>
      <c r="AC471" s="105"/>
      <c r="AD471" s="105"/>
      <c r="AE471" s="105"/>
      <c r="AF471" s="105"/>
    </row>
    <row r="472" spans="24:32" ht="12.75">
      <c r="X472" s="122"/>
      <c r="Y472" s="105"/>
      <c r="Z472" s="105"/>
      <c r="AA472" s="105"/>
      <c r="AB472" s="105"/>
      <c r="AC472" s="105"/>
      <c r="AD472" s="105"/>
      <c r="AE472" s="105"/>
      <c r="AF472" s="105"/>
    </row>
    <row r="473" spans="24:32" ht="12.75">
      <c r="X473" s="122"/>
      <c r="Y473" s="105"/>
      <c r="Z473" s="105"/>
      <c r="AA473" s="105"/>
      <c r="AB473" s="105"/>
      <c r="AC473" s="105"/>
      <c r="AD473" s="105"/>
      <c r="AE473" s="105"/>
      <c r="AF473" s="105"/>
    </row>
    <row r="474" spans="24:32" ht="12.75">
      <c r="X474" s="122"/>
      <c r="Y474" s="105"/>
      <c r="Z474" s="105"/>
      <c r="AA474" s="105"/>
      <c r="AB474" s="105"/>
      <c r="AC474" s="105"/>
      <c r="AD474" s="105"/>
      <c r="AE474" s="105"/>
      <c r="AF474" s="105"/>
    </row>
    <row r="475" spans="24:32" ht="12.75">
      <c r="X475" s="122"/>
      <c r="Y475" s="105"/>
      <c r="Z475" s="105"/>
      <c r="AA475" s="105"/>
      <c r="AB475" s="105"/>
      <c r="AC475" s="105"/>
      <c r="AD475" s="105"/>
      <c r="AE475" s="105"/>
      <c r="AF475" s="105"/>
    </row>
    <row r="476" spans="24:32" ht="12.75">
      <c r="X476" s="122"/>
      <c r="Y476" s="105"/>
      <c r="Z476" s="105"/>
      <c r="AA476" s="105"/>
      <c r="AB476" s="105"/>
      <c r="AC476" s="105"/>
      <c r="AD476" s="105"/>
      <c r="AE476" s="105"/>
      <c r="AF476" s="105"/>
    </row>
    <row r="477" spans="24:32" ht="12.75">
      <c r="X477" s="122"/>
      <c r="Y477" s="105"/>
      <c r="Z477" s="105"/>
      <c r="AA477" s="105"/>
      <c r="AB477" s="105"/>
      <c r="AC477" s="105"/>
      <c r="AD477" s="105"/>
      <c r="AE477" s="105"/>
      <c r="AF477" s="105"/>
    </row>
    <row r="478" spans="24:32" ht="12.75">
      <c r="X478" s="122"/>
      <c r="Y478" s="105"/>
      <c r="Z478" s="105"/>
      <c r="AA478" s="105"/>
      <c r="AB478" s="105"/>
      <c r="AC478" s="105"/>
      <c r="AD478" s="105"/>
      <c r="AE478" s="105"/>
      <c r="AF478" s="105"/>
    </row>
    <row r="479" spans="24:32" ht="12.75">
      <c r="X479" s="122"/>
      <c r="Y479" s="105"/>
      <c r="Z479" s="105"/>
      <c r="AA479" s="105"/>
      <c r="AB479" s="105"/>
      <c r="AC479" s="105"/>
      <c r="AD479" s="105"/>
      <c r="AE479" s="105"/>
      <c r="AF479" s="105"/>
    </row>
    <row r="480" spans="24:32" ht="12.75">
      <c r="X480" s="122"/>
      <c r="Y480" s="105"/>
      <c r="Z480" s="105"/>
      <c r="AA480" s="105"/>
      <c r="AB480" s="105"/>
      <c r="AC480" s="105"/>
      <c r="AD480" s="105"/>
      <c r="AE480" s="105"/>
      <c r="AF480" s="105"/>
    </row>
    <row r="481" spans="24:32" ht="12.75">
      <c r="X481" s="122"/>
      <c r="Y481" s="105"/>
      <c r="Z481" s="105"/>
      <c r="AA481" s="105"/>
      <c r="AB481" s="105"/>
      <c r="AC481" s="105"/>
      <c r="AD481" s="105"/>
      <c r="AE481" s="105"/>
      <c r="AF481" s="105"/>
    </row>
    <row r="482" spans="24:32" ht="12.75">
      <c r="X482" s="122"/>
      <c r="Y482" s="105"/>
      <c r="Z482" s="105"/>
      <c r="AA482" s="105"/>
      <c r="AB482" s="105"/>
      <c r="AC482" s="105"/>
      <c r="AD482" s="105"/>
      <c r="AE482" s="105"/>
      <c r="AF482" s="105"/>
    </row>
    <row r="483" spans="24:32" ht="12.75">
      <c r="X483" s="122"/>
      <c r="Y483" s="105"/>
      <c r="Z483" s="105"/>
      <c r="AA483" s="105"/>
      <c r="AB483" s="105"/>
      <c r="AC483" s="105"/>
      <c r="AD483" s="105"/>
      <c r="AE483" s="105"/>
      <c r="AF483" s="105"/>
    </row>
    <row r="484" spans="24:32" ht="12.75">
      <c r="X484" s="122"/>
      <c r="Y484" s="105"/>
      <c r="Z484" s="105"/>
      <c r="AA484" s="105"/>
      <c r="AB484" s="105"/>
      <c r="AC484" s="105"/>
      <c r="AD484" s="105"/>
      <c r="AE484" s="105"/>
      <c r="AF484" s="105"/>
    </row>
    <row r="485" spans="24:32" ht="12.75">
      <c r="X485" s="122"/>
      <c r="Y485" s="105"/>
      <c r="Z485" s="105"/>
      <c r="AA485" s="105"/>
      <c r="AB485" s="105"/>
      <c r="AC485" s="105"/>
      <c r="AD485" s="105"/>
      <c r="AE485" s="105"/>
      <c r="AF485" s="105"/>
    </row>
    <row r="486" spans="24:32" ht="12.75">
      <c r="X486" s="122"/>
      <c r="Y486" s="105"/>
      <c r="Z486" s="105"/>
      <c r="AA486" s="105"/>
      <c r="AB486" s="105"/>
      <c r="AC486" s="105"/>
      <c r="AD486" s="105"/>
      <c r="AE486" s="105"/>
      <c r="AF486" s="105"/>
    </row>
    <row r="487" spans="24:32" ht="12.75">
      <c r="X487" s="122"/>
      <c r="Y487" s="105"/>
      <c r="Z487" s="105"/>
      <c r="AA487" s="105"/>
      <c r="AB487" s="105"/>
      <c r="AC487" s="105"/>
      <c r="AD487" s="105"/>
      <c r="AE487" s="105"/>
      <c r="AF487" s="105"/>
    </row>
    <row r="488" spans="24:32" ht="12.75">
      <c r="X488" s="122"/>
      <c r="Y488" s="105"/>
      <c r="Z488" s="105"/>
      <c r="AA488" s="105"/>
      <c r="AB488" s="105"/>
      <c r="AC488" s="105"/>
      <c r="AD488" s="105"/>
      <c r="AE488" s="105"/>
      <c r="AF488" s="105"/>
    </row>
    <row r="489" spans="24:32" ht="12.75">
      <c r="X489" s="122"/>
      <c r="Y489" s="105"/>
      <c r="Z489" s="105"/>
      <c r="AA489" s="105"/>
      <c r="AB489" s="105"/>
      <c r="AC489" s="105"/>
      <c r="AD489" s="105"/>
      <c r="AE489" s="105"/>
      <c r="AF489" s="105"/>
    </row>
    <row r="490" spans="24:32" ht="12.75">
      <c r="X490" s="122"/>
      <c r="Y490" s="105"/>
      <c r="Z490" s="105"/>
      <c r="AA490" s="105"/>
      <c r="AB490" s="105"/>
      <c r="AC490" s="105"/>
      <c r="AD490" s="105"/>
      <c r="AE490" s="105"/>
      <c r="AF490" s="105"/>
    </row>
    <row r="491" spans="24:32" ht="12.75">
      <c r="X491" s="122"/>
      <c r="Y491" s="105"/>
      <c r="Z491" s="105"/>
      <c r="AA491" s="105"/>
      <c r="AB491" s="105"/>
      <c r="AC491" s="105"/>
      <c r="AD491" s="105"/>
      <c r="AE491" s="105"/>
      <c r="AF491" s="105"/>
    </row>
    <row r="492" spans="24:32" ht="12.75">
      <c r="X492" s="122"/>
      <c r="Y492" s="105"/>
      <c r="Z492" s="105"/>
      <c r="AA492" s="105"/>
      <c r="AB492" s="105"/>
      <c r="AC492" s="105"/>
      <c r="AD492" s="105"/>
      <c r="AE492" s="105"/>
      <c r="AF492" s="105"/>
    </row>
    <row r="493" spans="24:32" ht="12.75">
      <c r="X493" s="122"/>
      <c r="Y493" s="105"/>
      <c r="Z493" s="105"/>
      <c r="AA493" s="105"/>
      <c r="AB493" s="105"/>
      <c r="AC493" s="105"/>
      <c r="AD493" s="105"/>
      <c r="AE493" s="105"/>
      <c r="AF493" s="105"/>
    </row>
    <row r="494" spans="24:32" ht="12.75">
      <c r="X494" s="122"/>
      <c r="Y494" s="105"/>
      <c r="Z494" s="105"/>
      <c r="AA494" s="105"/>
      <c r="AB494" s="105"/>
      <c r="AC494" s="105"/>
      <c r="AD494" s="105"/>
      <c r="AE494" s="105"/>
      <c r="AF494" s="105"/>
    </row>
    <row r="495" spans="24:32" ht="12.75">
      <c r="X495" s="122"/>
      <c r="Y495" s="105"/>
      <c r="Z495" s="105"/>
      <c r="AA495" s="105"/>
      <c r="AB495" s="105"/>
      <c r="AC495" s="105"/>
      <c r="AD495" s="105"/>
      <c r="AE495" s="105"/>
      <c r="AF495" s="105"/>
    </row>
    <row r="496" spans="24:32" ht="12.75">
      <c r="X496" s="122"/>
      <c r="Y496" s="105"/>
      <c r="Z496" s="105"/>
      <c r="AA496" s="105"/>
      <c r="AB496" s="105"/>
      <c r="AC496" s="105"/>
      <c r="AD496" s="105"/>
      <c r="AE496" s="105"/>
      <c r="AF496" s="105"/>
    </row>
    <row r="497" spans="24:32" ht="12.75">
      <c r="X497" s="122"/>
      <c r="Y497" s="105"/>
      <c r="Z497" s="105"/>
      <c r="AA497" s="105"/>
      <c r="AB497" s="105"/>
      <c r="AC497" s="105"/>
      <c r="AD497" s="105"/>
      <c r="AE497" s="105"/>
      <c r="AF497" s="105"/>
    </row>
    <row r="498" spans="24:32" ht="12.75">
      <c r="X498" s="122"/>
      <c r="Y498" s="105"/>
      <c r="Z498" s="105"/>
      <c r="AA498" s="105"/>
      <c r="AB498" s="105"/>
      <c r="AC498" s="105"/>
      <c r="AD498" s="105"/>
      <c r="AE498" s="105"/>
      <c r="AF498" s="105"/>
    </row>
    <row r="499" spans="24:32" ht="12.75">
      <c r="X499" s="122"/>
      <c r="Y499" s="105"/>
      <c r="Z499" s="105"/>
      <c r="AA499" s="105"/>
      <c r="AB499" s="105"/>
      <c r="AC499" s="105"/>
      <c r="AD499" s="105"/>
      <c r="AE499" s="105"/>
      <c r="AF499" s="105"/>
    </row>
    <row r="500" spans="24:32" ht="12.75">
      <c r="X500" s="122"/>
      <c r="Y500" s="105"/>
      <c r="Z500" s="105"/>
      <c r="AA500" s="105"/>
      <c r="AB500" s="105"/>
      <c r="AC500" s="105"/>
      <c r="AD500" s="105"/>
      <c r="AE500" s="105"/>
      <c r="AF500" s="105"/>
    </row>
    <row r="501" spans="24:32" ht="12.75">
      <c r="X501" s="122"/>
      <c r="Y501" s="105"/>
      <c r="Z501" s="105"/>
      <c r="AA501" s="105"/>
      <c r="AB501" s="105"/>
      <c r="AC501" s="105"/>
      <c r="AD501" s="105"/>
      <c r="AE501" s="105"/>
      <c r="AF501" s="105"/>
    </row>
    <row r="502" spans="24:32" ht="12.75">
      <c r="X502" s="122"/>
      <c r="Y502" s="105"/>
      <c r="Z502" s="105"/>
      <c r="AA502" s="105"/>
      <c r="AB502" s="105"/>
      <c r="AC502" s="105"/>
      <c r="AD502" s="105"/>
      <c r="AE502" s="105"/>
      <c r="AF502" s="105"/>
    </row>
    <row r="503" spans="24:32" ht="12.75">
      <c r="X503" s="122"/>
      <c r="Y503" s="105"/>
      <c r="Z503" s="105"/>
      <c r="AA503" s="105"/>
      <c r="AB503" s="105"/>
      <c r="AC503" s="105"/>
      <c r="AD503" s="105"/>
      <c r="AE503" s="105"/>
      <c r="AF503" s="105"/>
    </row>
    <row r="504" spans="24:32" ht="12.75">
      <c r="X504" s="122"/>
      <c r="Y504" s="105"/>
      <c r="Z504" s="105"/>
      <c r="AA504" s="105"/>
      <c r="AB504" s="105"/>
      <c r="AC504" s="105"/>
      <c r="AD504" s="105"/>
      <c r="AE504" s="105"/>
      <c r="AF504" s="105"/>
    </row>
    <row r="505" spans="24:32" ht="12.75">
      <c r="X505" s="122"/>
      <c r="Y505" s="105"/>
      <c r="Z505" s="105"/>
      <c r="AA505" s="105"/>
      <c r="AB505" s="105"/>
      <c r="AC505" s="105"/>
      <c r="AD505" s="105"/>
      <c r="AE505" s="105"/>
      <c r="AF505" s="105"/>
    </row>
    <row r="506" spans="24:32" ht="12.75">
      <c r="X506" s="122"/>
      <c r="Y506" s="105"/>
      <c r="Z506" s="105"/>
      <c r="AA506" s="105"/>
      <c r="AB506" s="105"/>
      <c r="AC506" s="105"/>
      <c r="AD506" s="105"/>
      <c r="AE506" s="105"/>
      <c r="AF506" s="105"/>
    </row>
    <row r="507" spans="24:32" ht="12.75">
      <c r="X507" s="122"/>
      <c r="Y507" s="105"/>
      <c r="Z507" s="105"/>
      <c r="AA507" s="105"/>
      <c r="AB507" s="105"/>
      <c r="AC507" s="105"/>
      <c r="AD507" s="105"/>
      <c r="AE507" s="105"/>
      <c r="AF507" s="105"/>
    </row>
    <row r="508" spans="24:32" ht="12.75">
      <c r="X508" s="122"/>
      <c r="Y508" s="105"/>
      <c r="Z508" s="105"/>
      <c r="AA508" s="105"/>
      <c r="AB508" s="105"/>
      <c r="AC508" s="105"/>
      <c r="AD508" s="105"/>
      <c r="AE508" s="105"/>
      <c r="AF508" s="105"/>
    </row>
    <row r="509" spans="24:32" ht="12.75">
      <c r="X509" s="122"/>
      <c r="Y509" s="105"/>
      <c r="Z509" s="105"/>
      <c r="AA509" s="105"/>
      <c r="AB509" s="105"/>
      <c r="AC509" s="105"/>
      <c r="AD509" s="105"/>
      <c r="AE509" s="105"/>
      <c r="AF509" s="105"/>
    </row>
    <row r="510" spans="24:32" ht="12.75">
      <c r="X510" s="122"/>
      <c r="Y510" s="105"/>
      <c r="Z510" s="105"/>
      <c r="AA510" s="105"/>
      <c r="AB510" s="105"/>
      <c r="AC510" s="105"/>
      <c r="AD510" s="105"/>
      <c r="AE510" s="105"/>
      <c r="AF510" s="105"/>
    </row>
    <row r="511" spans="24:32" ht="12.75">
      <c r="X511" s="122"/>
      <c r="Y511" s="105"/>
      <c r="Z511" s="105"/>
      <c r="AA511" s="105"/>
      <c r="AB511" s="105"/>
      <c r="AC511" s="105"/>
      <c r="AD511" s="105"/>
      <c r="AE511" s="105"/>
      <c r="AF511" s="105"/>
    </row>
    <row r="512" spans="24:32" ht="12.75">
      <c r="X512" s="122"/>
      <c r="Y512" s="105"/>
      <c r="Z512" s="105"/>
      <c r="AA512" s="105"/>
      <c r="AB512" s="105"/>
      <c r="AC512" s="105"/>
      <c r="AD512" s="105"/>
      <c r="AE512" s="105"/>
      <c r="AF512" s="105"/>
    </row>
    <row r="513" spans="24:32" ht="12.75">
      <c r="X513" s="122"/>
      <c r="Y513" s="105"/>
      <c r="Z513" s="105"/>
      <c r="AA513" s="105"/>
      <c r="AB513" s="105"/>
      <c r="AC513" s="105"/>
      <c r="AD513" s="105"/>
      <c r="AE513" s="105"/>
      <c r="AF513" s="105"/>
    </row>
    <row r="514" spans="24:32" ht="12.75">
      <c r="X514" s="122"/>
      <c r="Y514" s="105"/>
      <c r="Z514" s="105"/>
      <c r="AA514" s="105"/>
      <c r="AB514" s="105"/>
      <c r="AC514" s="105"/>
      <c r="AD514" s="105"/>
      <c r="AE514" s="105"/>
      <c r="AF514" s="105"/>
    </row>
    <row r="515" spans="24:32" ht="12.75">
      <c r="X515" s="122"/>
      <c r="Y515" s="105"/>
      <c r="Z515" s="105"/>
      <c r="AA515" s="105"/>
      <c r="AB515" s="105"/>
      <c r="AC515" s="105"/>
      <c r="AD515" s="105"/>
      <c r="AE515" s="105"/>
      <c r="AF515" s="105"/>
    </row>
    <row r="516" spans="24:32" ht="12.75">
      <c r="X516" s="122"/>
      <c r="Y516" s="105"/>
      <c r="Z516" s="105"/>
      <c r="AA516" s="105"/>
      <c r="AB516" s="105"/>
      <c r="AC516" s="105"/>
      <c r="AD516" s="105"/>
      <c r="AE516" s="105"/>
      <c r="AF516" s="105"/>
    </row>
    <row r="517" spans="24:32" ht="12.75">
      <c r="X517" s="122"/>
      <c r="Y517" s="105"/>
      <c r="Z517" s="105"/>
      <c r="AA517" s="105"/>
      <c r="AB517" s="105"/>
      <c r="AC517" s="105"/>
      <c r="AD517" s="105"/>
      <c r="AE517" s="105"/>
      <c r="AF517" s="105"/>
    </row>
    <row r="518" spans="24:32" ht="12.75">
      <c r="X518" s="122"/>
      <c r="Y518" s="105"/>
      <c r="Z518" s="105"/>
      <c r="AA518" s="105"/>
      <c r="AB518" s="105"/>
      <c r="AC518" s="105"/>
      <c r="AD518" s="105"/>
      <c r="AE518" s="105"/>
      <c r="AF518" s="105"/>
    </row>
    <row r="519" spans="24:32" ht="12.75">
      <c r="X519" s="122"/>
      <c r="Y519" s="105"/>
      <c r="Z519" s="105"/>
      <c r="AA519" s="105"/>
      <c r="AB519" s="105"/>
      <c r="AC519" s="105"/>
      <c r="AD519" s="105"/>
      <c r="AE519" s="105"/>
      <c r="AF519" s="105"/>
    </row>
    <row r="520" spans="24:32" ht="12.75">
      <c r="X520" s="122"/>
      <c r="Y520" s="105"/>
      <c r="Z520" s="105"/>
      <c r="AA520" s="105"/>
      <c r="AB520" s="105"/>
      <c r="AC520" s="105"/>
      <c r="AD520" s="105"/>
      <c r="AE520" s="105"/>
      <c r="AF520" s="105"/>
    </row>
    <row r="521" spans="24:32" ht="12.75">
      <c r="X521" s="122"/>
      <c r="Y521" s="105"/>
      <c r="Z521" s="105"/>
      <c r="AA521" s="105"/>
      <c r="AB521" s="105"/>
      <c r="AC521" s="105"/>
      <c r="AD521" s="105"/>
      <c r="AE521" s="105"/>
      <c r="AF521" s="105"/>
    </row>
    <row r="522" spans="24:32" ht="12.75">
      <c r="X522" s="122"/>
      <c r="Y522" s="105"/>
      <c r="Z522" s="105"/>
      <c r="AA522" s="105"/>
      <c r="AB522" s="105"/>
      <c r="AC522" s="105"/>
      <c r="AD522" s="105"/>
      <c r="AE522" s="105"/>
      <c r="AF522" s="105"/>
    </row>
    <row r="523" spans="24:32" ht="12.75">
      <c r="X523" s="122"/>
      <c r="Y523" s="105"/>
      <c r="Z523" s="105"/>
      <c r="AA523" s="105"/>
      <c r="AB523" s="105"/>
      <c r="AC523" s="105"/>
      <c r="AD523" s="105"/>
      <c r="AE523" s="105"/>
      <c r="AF523" s="105"/>
    </row>
    <row r="524" spans="24:32" ht="12.75">
      <c r="X524" s="122"/>
      <c r="Y524" s="105"/>
      <c r="Z524" s="105"/>
      <c r="AA524" s="105"/>
      <c r="AB524" s="105"/>
      <c r="AC524" s="105"/>
      <c r="AD524" s="105"/>
      <c r="AE524" s="105"/>
      <c r="AF524" s="105"/>
    </row>
    <row r="525" spans="24:32" ht="12.75">
      <c r="X525" s="122"/>
      <c r="Y525" s="105"/>
      <c r="Z525" s="105"/>
      <c r="AA525" s="105"/>
      <c r="AB525" s="105"/>
      <c r="AC525" s="105"/>
      <c r="AD525" s="105"/>
      <c r="AE525" s="105"/>
      <c r="AF525" s="105"/>
    </row>
    <row r="526" spans="24:32" ht="12.75">
      <c r="X526" s="122"/>
      <c r="Y526" s="105"/>
      <c r="Z526" s="105"/>
      <c r="AA526" s="105"/>
      <c r="AB526" s="105"/>
      <c r="AC526" s="105"/>
      <c r="AD526" s="105"/>
      <c r="AE526" s="105"/>
      <c r="AF526" s="105"/>
    </row>
    <row r="527" spans="24:32" ht="12.75">
      <c r="X527" s="122"/>
      <c r="Y527" s="105"/>
      <c r="Z527" s="105"/>
      <c r="AA527" s="105"/>
      <c r="AB527" s="105"/>
      <c r="AC527" s="105"/>
      <c r="AD527" s="105"/>
      <c r="AE527" s="105"/>
      <c r="AF527" s="105"/>
    </row>
    <row r="528" spans="24:32" ht="12.75">
      <c r="X528" s="122"/>
      <c r="Y528" s="105"/>
      <c r="Z528" s="105"/>
      <c r="AA528" s="105"/>
      <c r="AB528" s="105"/>
      <c r="AC528" s="105"/>
      <c r="AD528" s="105"/>
      <c r="AE528" s="105"/>
      <c r="AF528" s="105"/>
    </row>
    <row r="529" spans="24:32" ht="12.75">
      <c r="X529" s="122"/>
      <c r="Y529" s="105"/>
      <c r="Z529" s="105"/>
      <c r="AA529" s="105"/>
      <c r="AB529" s="105"/>
      <c r="AC529" s="105"/>
      <c r="AD529" s="105"/>
      <c r="AE529" s="105"/>
      <c r="AF529" s="105"/>
    </row>
    <row r="530" spans="24:32" ht="12.75">
      <c r="X530" s="122"/>
      <c r="Y530" s="105"/>
      <c r="Z530" s="105"/>
      <c r="AA530" s="105"/>
      <c r="AB530" s="105"/>
      <c r="AC530" s="105"/>
      <c r="AD530" s="105"/>
      <c r="AE530" s="105"/>
      <c r="AF530" s="105"/>
    </row>
    <row r="531" spans="24:32" ht="12.75">
      <c r="X531" s="122"/>
      <c r="Y531" s="105"/>
      <c r="Z531" s="105"/>
      <c r="AA531" s="105"/>
      <c r="AB531" s="105"/>
      <c r="AC531" s="105"/>
      <c r="AD531" s="105"/>
      <c r="AE531" s="105"/>
      <c r="AF531" s="105"/>
    </row>
    <row r="532" spans="24:32" ht="12.75">
      <c r="X532" s="122"/>
      <c r="Y532" s="105"/>
      <c r="Z532" s="105"/>
      <c r="AA532" s="105"/>
      <c r="AB532" s="105"/>
      <c r="AC532" s="105"/>
      <c r="AD532" s="105"/>
      <c r="AE532" s="105"/>
      <c r="AF532" s="105"/>
    </row>
    <row r="533" spans="24:32" ht="12.75">
      <c r="X533" s="122"/>
      <c r="Y533" s="105"/>
      <c r="Z533" s="105"/>
      <c r="AA533" s="105"/>
      <c r="AB533" s="105"/>
      <c r="AC533" s="105"/>
      <c r="AD533" s="105"/>
      <c r="AE533" s="105"/>
      <c r="AF533" s="105"/>
    </row>
    <row r="534" spans="24:32" ht="12.75">
      <c r="X534" s="122"/>
      <c r="Y534" s="105"/>
      <c r="Z534" s="105"/>
      <c r="AA534" s="105"/>
      <c r="AB534" s="105"/>
      <c r="AC534" s="105"/>
      <c r="AD534" s="105"/>
      <c r="AE534" s="105"/>
      <c r="AF534" s="105"/>
    </row>
    <row r="535" spans="24:32" ht="12.75">
      <c r="X535" s="122"/>
      <c r="Y535" s="105"/>
      <c r="Z535" s="105"/>
      <c r="AA535" s="105"/>
      <c r="AB535" s="105"/>
      <c r="AC535" s="105"/>
      <c r="AD535" s="105"/>
      <c r="AE535" s="105"/>
      <c r="AF535" s="105"/>
    </row>
    <row r="536" spans="24:32" ht="12.75">
      <c r="X536" s="122"/>
      <c r="Y536" s="105"/>
      <c r="Z536" s="105"/>
      <c r="AA536" s="105"/>
      <c r="AB536" s="105"/>
      <c r="AC536" s="105"/>
      <c r="AD536" s="105"/>
      <c r="AE536" s="105"/>
      <c r="AF536" s="105"/>
    </row>
    <row r="537" spans="24:32" ht="12.75">
      <c r="X537" s="122"/>
      <c r="Y537" s="105"/>
      <c r="Z537" s="105"/>
      <c r="AA537" s="105"/>
      <c r="AB537" s="105"/>
      <c r="AC537" s="105"/>
      <c r="AD537" s="105"/>
      <c r="AE537" s="105"/>
      <c r="AF537" s="105"/>
    </row>
    <row r="538" spans="24:32" ht="12.75">
      <c r="X538" s="122"/>
      <c r="Y538" s="105"/>
      <c r="Z538" s="105"/>
      <c r="AA538" s="105"/>
      <c r="AB538" s="105"/>
      <c r="AC538" s="105"/>
      <c r="AD538" s="105"/>
      <c r="AE538" s="105"/>
      <c r="AF538" s="105"/>
    </row>
    <row r="539" spans="24:32" ht="12.75">
      <c r="X539" s="122"/>
      <c r="Y539" s="105"/>
      <c r="Z539" s="105"/>
      <c r="AA539" s="105"/>
      <c r="AB539" s="105"/>
      <c r="AC539" s="105"/>
      <c r="AD539" s="105"/>
      <c r="AE539" s="105"/>
      <c r="AF539" s="105"/>
    </row>
    <row r="540" spans="24:32" ht="12.75">
      <c r="X540" s="122"/>
      <c r="Y540" s="105"/>
      <c r="Z540" s="105"/>
      <c r="AA540" s="105"/>
      <c r="AB540" s="105"/>
      <c r="AC540" s="105"/>
      <c r="AD540" s="105"/>
      <c r="AE540" s="105"/>
      <c r="AF540" s="105"/>
    </row>
    <row r="541" spans="24:32" ht="12.75">
      <c r="X541" s="122"/>
      <c r="Y541" s="105"/>
      <c r="Z541" s="105"/>
      <c r="AA541" s="105"/>
      <c r="AB541" s="105"/>
      <c r="AC541" s="105"/>
      <c r="AD541" s="105"/>
      <c r="AE541" s="105"/>
      <c r="AF541" s="105"/>
    </row>
    <row r="542" spans="24:32" ht="12.75">
      <c r="X542" s="122"/>
      <c r="Y542" s="105"/>
      <c r="Z542" s="105"/>
      <c r="AA542" s="105"/>
      <c r="AB542" s="105"/>
      <c r="AC542" s="105"/>
      <c r="AD542" s="105"/>
      <c r="AE542" s="105"/>
      <c r="AF542" s="105"/>
    </row>
    <row r="543" spans="24:32" ht="12.75">
      <c r="X543" s="122"/>
      <c r="Y543" s="105"/>
      <c r="Z543" s="105"/>
      <c r="AA543" s="105"/>
      <c r="AB543" s="105"/>
      <c r="AC543" s="105"/>
      <c r="AD543" s="105"/>
      <c r="AE543" s="105"/>
      <c r="AF543" s="105"/>
    </row>
    <row r="544" spans="24:32" ht="12.75">
      <c r="X544" s="122"/>
      <c r="Y544" s="105"/>
      <c r="Z544" s="105"/>
      <c r="AA544" s="105"/>
      <c r="AB544" s="105"/>
      <c r="AC544" s="105"/>
      <c r="AD544" s="105"/>
      <c r="AE544" s="105"/>
      <c r="AF544" s="105"/>
    </row>
    <row r="545" spans="24:32" ht="12.75">
      <c r="X545" s="122"/>
      <c r="Y545" s="105"/>
      <c r="Z545" s="105"/>
      <c r="AA545" s="105"/>
      <c r="AB545" s="105"/>
      <c r="AC545" s="105"/>
      <c r="AD545" s="105"/>
      <c r="AE545" s="105"/>
      <c r="AF545" s="105"/>
    </row>
    <row r="546" spans="24:32" ht="12.75">
      <c r="X546" s="122"/>
      <c r="Y546" s="105"/>
      <c r="Z546" s="105"/>
      <c r="AA546" s="105"/>
      <c r="AB546" s="105"/>
      <c r="AC546" s="105"/>
      <c r="AD546" s="105"/>
      <c r="AE546" s="105"/>
      <c r="AF546" s="105"/>
    </row>
    <row r="547" spans="24:32" ht="12.75">
      <c r="X547" s="122"/>
      <c r="Y547" s="105"/>
      <c r="Z547" s="105"/>
      <c r="AA547" s="105"/>
      <c r="AB547" s="105"/>
      <c r="AC547" s="105"/>
      <c r="AD547" s="105"/>
      <c r="AE547" s="105"/>
      <c r="AF547" s="105"/>
    </row>
    <row r="548" spans="24:32" ht="12.75">
      <c r="X548" s="122"/>
      <c r="Y548" s="105"/>
      <c r="Z548" s="105"/>
      <c r="AA548" s="105"/>
      <c r="AB548" s="105"/>
      <c r="AC548" s="105"/>
      <c r="AD548" s="105"/>
      <c r="AE548" s="105"/>
      <c r="AF548" s="105"/>
    </row>
    <row r="549" spans="24:32" ht="12.75">
      <c r="X549" s="122"/>
      <c r="Y549" s="105"/>
      <c r="Z549" s="105"/>
      <c r="AA549" s="105"/>
      <c r="AB549" s="105"/>
      <c r="AC549" s="105"/>
      <c r="AD549" s="105"/>
      <c r="AE549" s="105"/>
      <c r="AF549" s="105"/>
    </row>
    <row r="550" spans="24:32" ht="12.75">
      <c r="X550" s="122"/>
      <c r="Y550" s="105"/>
      <c r="Z550" s="105"/>
      <c r="AA550" s="105"/>
      <c r="AB550" s="105"/>
      <c r="AC550" s="105"/>
      <c r="AD550" s="105"/>
      <c r="AE550" s="105"/>
      <c r="AF550" s="105"/>
    </row>
    <row r="551" spans="24:32" ht="12.75">
      <c r="X551" s="122"/>
      <c r="Y551" s="105"/>
      <c r="Z551" s="105"/>
      <c r="AA551" s="105"/>
      <c r="AB551" s="105"/>
      <c r="AC551" s="105"/>
      <c r="AD551" s="105"/>
      <c r="AE551" s="105"/>
      <c r="AF551" s="105"/>
    </row>
    <row r="552" spans="24:32" ht="12.75">
      <c r="X552" s="122"/>
      <c r="Y552" s="105"/>
      <c r="Z552" s="105"/>
      <c r="AA552" s="105"/>
      <c r="AB552" s="105"/>
      <c r="AC552" s="105"/>
      <c r="AD552" s="105"/>
      <c r="AE552" s="105"/>
      <c r="AF552" s="105"/>
    </row>
    <row r="553" spans="24:32" ht="12.75">
      <c r="X553" s="122"/>
      <c r="Y553" s="105"/>
      <c r="Z553" s="105"/>
      <c r="AA553" s="105"/>
      <c r="AB553" s="105"/>
      <c r="AC553" s="105"/>
      <c r="AD553" s="105"/>
      <c r="AE553" s="105"/>
      <c r="AF553" s="105"/>
    </row>
    <row r="554" spans="24:32" ht="12.75">
      <c r="X554" s="122"/>
      <c r="Y554" s="105"/>
      <c r="Z554" s="105"/>
      <c r="AA554" s="105"/>
      <c r="AB554" s="105"/>
      <c r="AC554" s="105"/>
      <c r="AD554" s="105"/>
      <c r="AE554" s="105"/>
      <c r="AF554" s="105"/>
    </row>
    <row r="555" spans="24:32" ht="12.75">
      <c r="X555" s="122"/>
      <c r="Y555" s="105"/>
      <c r="Z555" s="105"/>
      <c r="AA555" s="105"/>
      <c r="AB555" s="105"/>
      <c r="AC555" s="105"/>
      <c r="AD555" s="105"/>
      <c r="AE555" s="105"/>
      <c r="AF555" s="105"/>
    </row>
    <row r="556" spans="24:32" ht="12.75">
      <c r="X556" s="122"/>
      <c r="Y556" s="105"/>
      <c r="Z556" s="105"/>
      <c r="AA556" s="105"/>
      <c r="AB556" s="105"/>
      <c r="AC556" s="105"/>
      <c r="AD556" s="105"/>
      <c r="AE556" s="105"/>
      <c r="AF556" s="105"/>
    </row>
    <row r="557" spans="24:32" ht="12.75">
      <c r="X557" s="122"/>
      <c r="Y557" s="105"/>
      <c r="Z557" s="105"/>
      <c r="AA557" s="105"/>
      <c r="AB557" s="105"/>
      <c r="AC557" s="105"/>
      <c r="AD557" s="105"/>
      <c r="AE557" s="105"/>
      <c r="AF557" s="105"/>
    </row>
    <row r="558" spans="24:32" ht="12.75">
      <c r="X558" s="122"/>
      <c r="Y558" s="105"/>
      <c r="Z558" s="105"/>
      <c r="AA558" s="105"/>
      <c r="AB558" s="105"/>
      <c r="AC558" s="105"/>
      <c r="AD558" s="105"/>
      <c r="AE558" s="105"/>
      <c r="AF558" s="105"/>
    </row>
    <row r="559" spans="24:32" ht="12.75">
      <c r="X559" s="122"/>
      <c r="Y559" s="105"/>
      <c r="Z559" s="105"/>
      <c r="AA559" s="105"/>
      <c r="AB559" s="105"/>
      <c r="AC559" s="105"/>
      <c r="AD559" s="105"/>
      <c r="AE559" s="105"/>
      <c r="AF559" s="105"/>
    </row>
    <row r="560" spans="24:32" ht="12.75">
      <c r="X560" s="122"/>
      <c r="Y560" s="105"/>
      <c r="Z560" s="105"/>
      <c r="AA560" s="105"/>
      <c r="AB560" s="105"/>
      <c r="AC560" s="105"/>
      <c r="AD560" s="105"/>
      <c r="AE560" s="105"/>
      <c r="AF560" s="105"/>
    </row>
    <row r="561" spans="24:32" ht="12.75">
      <c r="X561" s="122"/>
      <c r="Y561" s="105"/>
      <c r="Z561" s="105"/>
      <c r="AA561" s="105"/>
      <c r="AB561" s="105"/>
      <c r="AC561" s="105"/>
      <c r="AD561" s="105"/>
      <c r="AE561" s="105"/>
      <c r="AF561" s="105"/>
    </row>
    <row r="562" spans="24:32" ht="12.75">
      <c r="X562" s="122"/>
      <c r="Y562" s="105"/>
      <c r="Z562" s="105"/>
      <c r="AA562" s="105"/>
      <c r="AB562" s="105"/>
      <c r="AC562" s="105"/>
      <c r="AD562" s="105"/>
      <c r="AE562" s="105"/>
      <c r="AF562" s="105"/>
    </row>
    <row r="563" spans="24:32" ht="12.75">
      <c r="X563" s="122"/>
      <c r="Y563" s="105"/>
      <c r="Z563" s="105"/>
      <c r="AA563" s="105"/>
      <c r="AB563" s="105"/>
      <c r="AC563" s="105"/>
      <c r="AD563" s="105"/>
      <c r="AE563" s="105"/>
      <c r="AF563" s="105"/>
    </row>
    <row r="564" spans="24:32" ht="12.75">
      <c r="X564" s="122"/>
      <c r="Y564" s="105"/>
      <c r="Z564" s="105"/>
      <c r="AA564" s="105"/>
      <c r="AB564" s="105"/>
      <c r="AC564" s="105"/>
      <c r="AD564" s="105"/>
      <c r="AE564" s="105"/>
      <c r="AF564" s="105"/>
    </row>
    <row r="565" spans="24:32" ht="12.75">
      <c r="X565" s="122"/>
      <c r="Y565" s="105"/>
      <c r="Z565" s="105"/>
      <c r="AA565" s="105"/>
      <c r="AB565" s="105"/>
      <c r="AC565" s="105"/>
      <c r="AD565" s="105"/>
      <c r="AE565" s="105"/>
      <c r="AF565" s="105"/>
    </row>
    <row r="566" spans="24:32" ht="12.75">
      <c r="X566" s="122"/>
      <c r="Y566" s="105"/>
      <c r="Z566" s="105"/>
      <c r="AA566" s="105"/>
      <c r="AB566" s="105"/>
      <c r="AC566" s="105"/>
      <c r="AD566" s="105"/>
      <c r="AE566" s="105"/>
      <c r="AF566" s="105"/>
    </row>
    <row r="567" spans="24:32" ht="12.75">
      <c r="X567" s="122"/>
      <c r="Y567" s="105"/>
      <c r="Z567" s="105"/>
      <c r="AA567" s="105"/>
      <c r="AB567" s="105"/>
      <c r="AC567" s="105"/>
      <c r="AD567" s="105"/>
      <c r="AE567" s="105"/>
      <c r="AF567" s="105"/>
    </row>
    <row r="568" spans="24:32" ht="12.75">
      <c r="X568" s="122"/>
      <c r="Y568" s="105"/>
      <c r="Z568" s="105"/>
      <c r="AA568" s="105"/>
      <c r="AB568" s="105"/>
      <c r="AC568" s="105"/>
      <c r="AD568" s="105"/>
      <c r="AE568" s="105"/>
      <c r="AF568" s="105"/>
    </row>
    <row r="569" spans="24:32" ht="12.75">
      <c r="X569" s="122"/>
      <c r="Y569" s="105"/>
      <c r="Z569" s="105"/>
      <c r="AA569" s="105"/>
      <c r="AB569" s="105"/>
      <c r="AC569" s="105"/>
      <c r="AD569" s="105"/>
      <c r="AE569" s="105"/>
      <c r="AF569" s="105"/>
    </row>
    <row r="570" spans="24:32" ht="12.75">
      <c r="X570" s="122"/>
      <c r="Y570" s="105"/>
      <c r="Z570" s="105"/>
      <c r="AA570" s="105"/>
      <c r="AB570" s="105"/>
      <c r="AC570" s="105"/>
      <c r="AD570" s="105"/>
      <c r="AE570" s="105"/>
      <c r="AF570" s="105"/>
    </row>
    <row r="571" spans="24:32" ht="12.75">
      <c r="X571" s="122"/>
      <c r="Y571" s="105"/>
      <c r="Z571" s="105"/>
      <c r="AA571" s="105"/>
      <c r="AB571" s="105"/>
      <c r="AC571" s="105"/>
      <c r="AD571" s="105"/>
      <c r="AE571" s="105"/>
      <c r="AF571" s="105"/>
    </row>
    <row r="572" spans="24:32" ht="12.75">
      <c r="X572" s="122"/>
      <c r="Y572" s="105"/>
      <c r="Z572" s="105"/>
      <c r="AA572" s="105"/>
      <c r="AB572" s="105"/>
      <c r="AC572" s="105"/>
      <c r="AD572" s="105"/>
      <c r="AE572" s="105"/>
      <c r="AF572" s="105"/>
    </row>
    <row r="573" spans="24:32" ht="12.75">
      <c r="X573" s="122"/>
      <c r="Y573" s="105"/>
      <c r="Z573" s="105"/>
      <c r="AA573" s="105"/>
      <c r="AB573" s="105"/>
      <c r="AC573" s="105"/>
      <c r="AD573" s="105"/>
      <c r="AE573" s="105"/>
      <c r="AF573" s="105"/>
    </row>
    <row r="574" spans="24:32" ht="12.75">
      <c r="X574" s="122"/>
      <c r="Y574" s="105"/>
      <c r="Z574" s="105"/>
      <c r="AA574" s="105"/>
      <c r="AB574" s="105"/>
      <c r="AC574" s="105"/>
      <c r="AD574" s="105"/>
      <c r="AE574" s="105"/>
      <c r="AF574" s="105"/>
    </row>
    <row r="575" spans="24:32" ht="12.75">
      <c r="X575" s="122"/>
      <c r="Y575" s="105"/>
      <c r="Z575" s="105"/>
      <c r="AA575" s="105"/>
      <c r="AB575" s="105"/>
      <c r="AC575" s="105"/>
      <c r="AD575" s="105"/>
      <c r="AE575" s="105"/>
      <c r="AF575" s="105"/>
    </row>
    <row r="576" spans="24:32" ht="12.75">
      <c r="X576" s="122"/>
      <c r="Y576" s="105"/>
      <c r="Z576" s="105"/>
      <c r="AA576" s="105"/>
      <c r="AB576" s="105"/>
      <c r="AC576" s="105"/>
      <c r="AD576" s="105"/>
      <c r="AE576" s="105"/>
      <c r="AF576" s="105"/>
    </row>
    <row r="577" spans="24:32" ht="12.75">
      <c r="X577" s="122"/>
      <c r="Y577" s="105"/>
      <c r="Z577" s="105"/>
      <c r="AA577" s="105"/>
      <c r="AB577" s="105"/>
      <c r="AC577" s="105"/>
      <c r="AD577" s="105"/>
      <c r="AE577" s="105"/>
      <c r="AF577" s="105"/>
    </row>
    <row r="578" spans="24:32" ht="12.75">
      <c r="X578" s="122"/>
      <c r="Y578" s="105"/>
      <c r="Z578" s="105"/>
      <c r="AA578" s="105"/>
      <c r="AB578" s="105"/>
      <c r="AC578" s="105"/>
      <c r="AD578" s="105"/>
      <c r="AE578" s="105"/>
      <c r="AF578" s="105"/>
    </row>
    <row r="579" spans="24:32" ht="12.75">
      <c r="X579" s="122"/>
      <c r="Y579" s="105"/>
      <c r="Z579" s="105"/>
      <c r="AA579" s="105"/>
      <c r="AB579" s="105"/>
      <c r="AC579" s="105"/>
      <c r="AD579" s="105"/>
      <c r="AE579" s="105"/>
      <c r="AF579" s="105"/>
    </row>
    <row r="580" spans="24:32" ht="12.75">
      <c r="X580" s="122"/>
      <c r="Y580" s="105"/>
      <c r="Z580" s="105"/>
      <c r="AA580" s="105"/>
      <c r="AB580" s="105"/>
      <c r="AC580" s="105"/>
      <c r="AD580" s="105"/>
      <c r="AE580" s="105"/>
      <c r="AF580" s="105"/>
    </row>
    <row r="581" spans="24:32" ht="12.75">
      <c r="X581" s="122"/>
      <c r="Y581" s="105"/>
      <c r="Z581" s="105"/>
      <c r="AA581" s="105"/>
      <c r="AB581" s="105"/>
      <c r="AC581" s="105"/>
      <c r="AD581" s="105"/>
      <c r="AE581" s="105"/>
      <c r="AF581" s="105"/>
    </row>
    <row r="582" spans="24:32" ht="12.75">
      <c r="X582" s="122"/>
      <c r="Y582" s="105"/>
      <c r="Z582" s="105"/>
      <c r="AA582" s="105"/>
      <c r="AB582" s="105"/>
      <c r="AC582" s="105"/>
      <c r="AD582" s="105"/>
      <c r="AE582" s="105"/>
      <c r="AF582" s="105"/>
    </row>
    <row r="583" spans="24:32" ht="12.75">
      <c r="X583" s="122"/>
      <c r="Y583" s="105"/>
      <c r="Z583" s="105"/>
      <c r="AA583" s="105"/>
      <c r="AB583" s="105"/>
      <c r="AC583" s="105"/>
      <c r="AD583" s="105"/>
      <c r="AE583" s="105"/>
      <c r="AF583" s="105"/>
    </row>
    <row r="584" spans="24:32" ht="12.75">
      <c r="X584" s="122"/>
      <c r="Y584" s="105"/>
      <c r="Z584" s="105"/>
      <c r="AA584" s="105"/>
      <c r="AB584" s="105"/>
      <c r="AC584" s="105"/>
      <c r="AD584" s="105"/>
      <c r="AE584" s="105"/>
      <c r="AF584" s="105"/>
    </row>
    <row r="585" spans="24:32" ht="12.75">
      <c r="X585" s="122"/>
      <c r="Y585" s="105"/>
      <c r="Z585" s="105"/>
      <c r="AA585" s="105"/>
      <c r="AB585" s="105"/>
      <c r="AC585" s="105"/>
      <c r="AD585" s="105"/>
      <c r="AE585" s="105"/>
      <c r="AF585" s="105"/>
    </row>
    <row r="586" spans="24:32" ht="12.75">
      <c r="X586" s="122"/>
      <c r="Y586" s="105"/>
      <c r="Z586" s="105"/>
      <c r="AA586" s="105"/>
      <c r="AB586" s="105"/>
      <c r="AC586" s="105"/>
      <c r="AD586" s="105"/>
      <c r="AE586" s="105"/>
      <c r="AF586" s="105"/>
    </row>
    <row r="587" spans="24:32" ht="12.75">
      <c r="X587" s="122"/>
      <c r="Y587" s="105"/>
      <c r="Z587" s="105"/>
      <c r="AA587" s="105"/>
      <c r="AB587" s="105"/>
      <c r="AC587" s="105"/>
      <c r="AD587" s="105"/>
      <c r="AE587" s="105"/>
      <c r="AF587" s="105"/>
    </row>
    <row r="588" spans="24:32" ht="12.75">
      <c r="X588" s="122"/>
      <c r="Y588" s="105"/>
      <c r="Z588" s="105"/>
      <c r="AA588" s="105"/>
      <c r="AB588" s="105"/>
      <c r="AC588" s="105"/>
      <c r="AD588" s="105"/>
      <c r="AE588" s="105"/>
      <c r="AF588" s="105"/>
    </row>
    <row r="589" spans="24:32" ht="12.75">
      <c r="X589" s="122"/>
      <c r="Y589" s="105"/>
      <c r="Z589" s="105"/>
      <c r="AA589" s="105"/>
      <c r="AB589" s="105"/>
      <c r="AC589" s="105"/>
      <c r="AD589" s="105"/>
      <c r="AE589" s="105"/>
      <c r="AF589" s="105"/>
    </row>
    <row r="590" spans="24:32" ht="12.75">
      <c r="X590" s="122"/>
      <c r="Y590" s="105"/>
      <c r="Z590" s="105"/>
      <c r="AA590" s="105"/>
      <c r="AB590" s="105"/>
      <c r="AC590" s="105"/>
      <c r="AD590" s="105"/>
      <c r="AE590" s="105"/>
      <c r="AF590" s="105"/>
    </row>
    <row r="591" spans="24:32" ht="12.75">
      <c r="X591" s="122"/>
      <c r="Y591" s="105"/>
      <c r="Z591" s="105"/>
      <c r="AA591" s="105"/>
      <c r="AB591" s="105"/>
      <c r="AC591" s="105"/>
      <c r="AD591" s="105"/>
      <c r="AE591" s="105"/>
      <c r="AF591" s="105"/>
    </row>
    <row r="592" spans="24:32" ht="12.75">
      <c r="X592" s="122"/>
      <c r="Y592" s="105"/>
      <c r="Z592" s="105"/>
      <c r="AA592" s="105"/>
      <c r="AB592" s="105"/>
      <c r="AC592" s="105"/>
      <c r="AD592" s="105"/>
      <c r="AE592" s="105"/>
      <c r="AF592" s="105"/>
    </row>
    <row r="593" spans="24:32" ht="12.75">
      <c r="X593" s="122"/>
      <c r="Y593" s="105"/>
      <c r="Z593" s="105"/>
      <c r="AA593" s="105"/>
      <c r="AB593" s="105"/>
      <c r="AC593" s="105"/>
      <c r="AD593" s="105"/>
      <c r="AE593" s="105"/>
      <c r="AF593" s="105"/>
    </row>
    <row r="594" spans="24:32" ht="12.75">
      <c r="X594" s="122"/>
      <c r="Y594" s="105"/>
      <c r="Z594" s="105"/>
      <c r="AA594" s="105"/>
      <c r="AB594" s="105"/>
      <c r="AC594" s="105"/>
      <c r="AD594" s="105"/>
      <c r="AE594" s="105"/>
      <c r="AF594" s="105"/>
    </row>
    <row r="595" spans="24:32" ht="12.75">
      <c r="X595" s="122"/>
      <c r="Y595" s="105"/>
      <c r="Z595" s="105"/>
      <c r="AA595" s="105"/>
      <c r="AB595" s="105"/>
      <c r="AC595" s="105"/>
      <c r="AD595" s="105"/>
      <c r="AE595" s="105"/>
      <c r="AF595" s="105"/>
    </row>
    <row r="596" spans="24:32" ht="12.75">
      <c r="X596" s="122"/>
      <c r="Y596" s="105"/>
      <c r="Z596" s="105"/>
      <c r="AA596" s="105"/>
      <c r="AB596" s="105"/>
      <c r="AC596" s="105"/>
      <c r="AD596" s="105"/>
      <c r="AE596" s="105"/>
      <c r="AF596" s="105"/>
    </row>
    <row r="597" spans="24:32" ht="12.75">
      <c r="X597" s="122"/>
      <c r="Y597" s="105"/>
      <c r="Z597" s="105"/>
      <c r="AA597" s="105"/>
      <c r="AB597" s="105"/>
      <c r="AC597" s="105"/>
      <c r="AD597" s="105"/>
      <c r="AE597" s="105"/>
      <c r="AF597" s="105"/>
    </row>
    <row r="598" spans="24:32" ht="12.75">
      <c r="X598" s="122"/>
      <c r="Y598" s="105"/>
      <c r="Z598" s="105"/>
      <c r="AA598" s="105"/>
      <c r="AB598" s="105"/>
      <c r="AC598" s="105"/>
      <c r="AD598" s="105"/>
      <c r="AE598" s="105"/>
      <c r="AF598" s="105"/>
    </row>
    <row r="599" spans="24:32" ht="12.75">
      <c r="X599" s="122"/>
      <c r="Y599" s="105"/>
      <c r="Z599" s="105"/>
      <c r="AA599" s="105"/>
      <c r="AB599" s="105"/>
      <c r="AC599" s="105"/>
      <c r="AD599" s="105"/>
      <c r="AE599" s="105"/>
      <c r="AF599" s="105"/>
    </row>
    <row r="600" spans="24:32" ht="12.75">
      <c r="X600" s="122"/>
      <c r="Y600" s="105"/>
      <c r="Z600" s="105"/>
      <c r="AA600" s="105"/>
      <c r="AB600" s="105"/>
      <c r="AC600" s="105"/>
      <c r="AD600" s="105"/>
      <c r="AE600" s="105"/>
      <c r="AF600" s="105"/>
    </row>
    <row r="601" spans="24:32" ht="12.75">
      <c r="X601" s="122"/>
      <c r="Y601" s="105"/>
      <c r="Z601" s="105"/>
      <c r="AA601" s="105"/>
      <c r="AB601" s="105"/>
      <c r="AC601" s="105"/>
      <c r="AD601" s="105"/>
      <c r="AE601" s="105"/>
      <c r="AF601" s="105"/>
    </row>
    <row r="602" spans="24:32" ht="12.75">
      <c r="X602" s="122"/>
      <c r="Y602" s="105"/>
      <c r="Z602" s="105"/>
      <c r="AA602" s="105"/>
      <c r="AB602" s="105"/>
      <c r="AC602" s="105"/>
      <c r="AD602" s="105"/>
      <c r="AE602" s="105"/>
      <c r="AF602" s="105"/>
    </row>
    <row r="603" spans="24:32" ht="12.75">
      <c r="X603" s="122"/>
      <c r="Y603" s="105"/>
      <c r="Z603" s="105"/>
      <c r="AA603" s="105"/>
      <c r="AB603" s="105"/>
      <c r="AC603" s="105"/>
      <c r="AD603" s="105"/>
      <c r="AE603" s="105"/>
      <c r="AF603" s="105"/>
    </row>
    <row r="604" spans="24:32" ht="12.75">
      <c r="X604" s="122"/>
      <c r="Y604" s="105"/>
      <c r="Z604" s="105"/>
      <c r="AA604" s="105"/>
      <c r="AB604" s="105"/>
      <c r="AC604" s="105"/>
      <c r="AD604" s="105"/>
      <c r="AE604" s="105"/>
      <c r="AF604" s="105"/>
    </row>
    <row r="605" spans="24:32" ht="12.75">
      <c r="X605" s="122"/>
      <c r="Y605" s="105"/>
      <c r="Z605" s="105"/>
      <c r="AA605" s="105"/>
      <c r="AB605" s="105"/>
      <c r="AC605" s="105"/>
      <c r="AD605" s="105"/>
      <c r="AE605" s="105"/>
      <c r="AF605" s="105"/>
    </row>
    <row r="606" spans="24:32" ht="12.75">
      <c r="X606" s="122"/>
      <c r="Y606" s="105"/>
      <c r="Z606" s="105"/>
      <c r="AA606" s="105"/>
      <c r="AB606" s="105"/>
      <c r="AC606" s="105"/>
      <c r="AD606" s="105"/>
      <c r="AE606" s="105"/>
      <c r="AF606" s="105"/>
    </row>
    <row r="607" spans="24:32" ht="12.75">
      <c r="X607" s="122"/>
      <c r="Y607" s="105"/>
      <c r="Z607" s="105"/>
      <c r="AA607" s="105"/>
      <c r="AB607" s="105"/>
      <c r="AC607" s="105"/>
      <c r="AD607" s="105"/>
      <c r="AE607" s="105"/>
      <c r="AF607" s="105"/>
    </row>
    <row r="608" spans="24:32" ht="12.75">
      <c r="X608" s="122"/>
      <c r="Y608" s="105"/>
      <c r="Z608" s="105"/>
      <c r="AA608" s="105"/>
      <c r="AB608" s="105"/>
      <c r="AC608" s="105"/>
      <c r="AD608" s="105"/>
      <c r="AE608" s="105"/>
      <c r="AF608" s="105"/>
    </row>
    <row r="609" spans="24:32" ht="12.75">
      <c r="X609" s="122"/>
      <c r="Y609" s="105"/>
      <c r="Z609" s="105"/>
      <c r="AA609" s="105"/>
      <c r="AB609" s="105"/>
      <c r="AC609" s="105"/>
      <c r="AD609" s="105"/>
      <c r="AE609" s="105"/>
      <c r="AF609" s="105"/>
    </row>
    <row r="610" spans="24:32" ht="12.75">
      <c r="X610" s="122"/>
      <c r="Y610" s="105"/>
      <c r="Z610" s="105"/>
      <c r="AA610" s="105"/>
      <c r="AB610" s="105"/>
      <c r="AC610" s="105"/>
      <c r="AD610" s="105"/>
      <c r="AE610" s="105"/>
      <c r="AF610" s="105"/>
    </row>
    <row r="611" spans="24:32" ht="12.75">
      <c r="X611" s="122"/>
      <c r="Y611" s="105"/>
      <c r="Z611" s="105"/>
      <c r="AA611" s="105"/>
      <c r="AB611" s="105"/>
      <c r="AC611" s="105"/>
      <c r="AD611" s="105"/>
      <c r="AE611" s="105"/>
      <c r="AF611" s="105"/>
    </row>
    <row r="612" spans="24:32" ht="12.75">
      <c r="X612" s="122"/>
      <c r="Y612" s="105"/>
      <c r="Z612" s="105"/>
      <c r="AA612" s="105"/>
      <c r="AB612" s="105"/>
      <c r="AC612" s="105"/>
      <c r="AD612" s="105"/>
      <c r="AE612" s="105"/>
      <c r="AF612" s="105"/>
    </row>
    <row r="613" spans="24:32" ht="12.75">
      <c r="X613" s="122"/>
      <c r="Y613" s="105"/>
      <c r="Z613" s="105"/>
      <c r="AA613" s="105"/>
      <c r="AB613" s="105"/>
      <c r="AC613" s="105"/>
      <c r="AD613" s="105"/>
      <c r="AE613" s="105"/>
      <c r="AF613" s="105"/>
    </row>
    <row r="614" spans="24:32" ht="12.75">
      <c r="X614" s="122"/>
      <c r="Y614" s="105"/>
      <c r="Z614" s="105"/>
      <c r="AA614" s="105"/>
      <c r="AB614" s="105"/>
      <c r="AC614" s="105"/>
      <c r="AD614" s="105"/>
      <c r="AE614" s="105"/>
      <c r="AF614" s="105"/>
    </row>
    <row r="615" spans="24:32" ht="12.75">
      <c r="X615" s="122"/>
      <c r="Y615" s="105"/>
      <c r="Z615" s="105"/>
      <c r="AA615" s="105"/>
      <c r="AB615" s="105"/>
      <c r="AC615" s="105"/>
      <c r="AD615" s="105"/>
      <c r="AE615" s="105"/>
      <c r="AF615" s="105"/>
    </row>
    <row r="616" spans="24:32" ht="12.75">
      <c r="X616" s="122"/>
      <c r="Y616" s="105"/>
      <c r="Z616" s="105"/>
      <c r="AA616" s="105"/>
      <c r="AB616" s="105"/>
      <c r="AC616" s="105"/>
      <c r="AD616" s="105"/>
      <c r="AE616" s="105"/>
      <c r="AF616" s="105"/>
    </row>
    <row r="617" spans="24:32" ht="12.75">
      <c r="X617" s="122"/>
      <c r="Y617" s="105"/>
      <c r="Z617" s="105"/>
      <c r="AA617" s="105"/>
      <c r="AB617" s="105"/>
      <c r="AC617" s="105"/>
      <c r="AD617" s="105"/>
      <c r="AE617" s="105"/>
      <c r="AF617" s="105"/>
    </row>
    <row r="618" spans="24:32" ht="12.75">
      <c r="X618" s="122"/>
      <c r="Y618" s="105"/>
      <c r="Z618" s="105"/>
      <c r="AA618" s="105"/>
      <c r="AB618" s="105"/>
      <c r="AC618" s="105"/>
      <c r="AD618" s="105"/>
      <c r="AE618" s="105"/>
      <c r="AF618" s="105"/>
    </row>
    <row r="619" spans="24:32" ht="12.75">
      <c r="X619" s="122"/>
      <c r="Y619" s="105"/>
      <c r="Z619" s="105"/>
      <c r="AA619" s="105"/>
      <c r="AB619" s="105"/>
      <c r="AC619" s="105"/>
      <c r="AD619" s="105"/>
      <c r="AE619" s="105"/>
      <c r="AF619" s="105"/>
    </row>
    <row r="620" spans="24:32" ht="12.75">
      <c r="X620" s="122"/>
      <c r="Y620" s="105"/>
      <c r="Z620" s="105"/>
      <c r="AA620" s="105"/>
      <c r="AB620" s="105"/>
      <c r="AC620" s="105"/>
      <c r="AD620" s="105"/>
      <c r="AE620" s="105"/>
      <c r="AF620" s="105"/>
    </row>
  </sheetData>
  <sheetProtection sheet="1" formatCells="0" formatColumns="0" selectLockedCells="1"/>
  <mergeCells count="553">
    <mergeCell ref="D92:E92"/>
    <mergeCell ref="G92:H92"/>
    <mergeCell ref="I92:J92"/>
    <mergeCell ref="L92:M92"/>
    <mergeCell ref="N91:O91"/>
    <mergeCell ref="Q91:R91"/>
    <mergeCell ref="X91:X92"/>
    <mergeCell ref="AB91:AB92"/>
    <mergeCell ref="N92:O92"/>
    <mergeCell ref="Q92:R92"/>
    <mergeCell ref="D91:E91"/>
    <mergeCell ref="G91:H91"/>
    <mergeCell ref="I91:J91"/>
    <mergeCell ref="L91:M91"/>
    <mergeCell ref="L8:M8"/>
    <mergeCell ref="N8:O8"/>
    <mergeCell ref="Q8:R8"/>
    <mergeCell ref="AB89:AB90"/>
    <mergeCell ref="S90:T90"/>
    <mergeCell ref="V90:W90"/>
    <mergeCell ref="S89:T89"/>
    <mergeCell ref="V89:W89"/>
    <mergeCell ref="X89:X90"/>
    <mergeCell ref="D90:E90"/>
    <mergeCell ref="G90:H90"/>
    <mergeCell ref="I90:J90"/>
    <mergeCell ref="L90:M90"/>
    <mergeCell ref="G89:H89"/>
    <mergeCell ref="A18:A19"/>
    <mergeCell ref="I8:J8"/>
    <mergeCell ref="D88:E88"/>
    <mergeCell ref="G88:H88"/>
    <mergeCell ref="B16:C16"/>
    <mergeCell ref="D17:H17"/>
    <mergeCell ref="A7:A8"/>
    <mergeCell ref="A9:A10"/>
    <mergeCell ref="A11:A12"/>
    <mergeCell ref="A13:A14"/>
    <mergeCell ref="I89:J89"/>
    <mergeCell ref="L89:M89"/>
    <mergeCell ref="D89:E89"/>
    <mergeCell ref="N28:R28"/>
    <mergeCell ref="N88:O88"/>
    <mergeCell ref="Q88:R88"/>
    <mergeCell ref="B5:C5"/>
    <mergeCell ref="N9:O9"/>
    <mergeCell ref="L7:M7"/>
    <mergeCell ref="I7:J7"/>
    <mergeCell ref="D6:H6"/>
    <mergeCell ref="I6:M6"/>
    <mergeCell ref="D7:E7"/>
    <mergeCell ref="G7:H7"/>
    <mergeCell ref="D9:E9"/>
    <mergeCell ref="N7:O7"/>
    <mergeCell ref="AD17:AF17"/>
    <mergeCell ref="Y6:AA6"/>
    <mergeCell ref="X7:X8"/>
    <mergeCell ref="AD6:AF6"/>
    <mergeCell ref="AB13:AB14"/>
    <mergeCell ref="S6:W6"/>
    <mergeCell ref="Q7:R7"/>
    <mergeCell ref="N6:R6"/>
    <mergeCell ref="S7:T7"/>
    <mergeCell ref="V7:W7"/>
    <mergeCell ref="AB7:AB8"/>
    <mergeCell ref="AB9:AB10"/>
    <mergeCell ref="Y17:AA17"/>
    <mergeCell ref="X87:X88"/>
    <mergeCell ref="AB87:AB88"/>
    <mergeCell ref="X67:X68"/>
    <mergeCell ref="AB67:AB68"/>
    <mergeCell ref="X63:X64"/>
    <mergeCell ref="X54:X55"/>
    <mergeCell ref="AB54:AB55"/>
    <mergeCell ref="S88:T88"/>
    <mergeCell ref="V88:W88"/>
    <mergeCell ref="V86:W86"/>
    <mergeCell ref="D87:E87"/>
    <mergeCell ref="G87:H87"/>
    <mergeCell ref="N87:O87"/>
    <mergeCell ref="Q87:R87"/>
    <mergeCell ref="S87:T87"/>
    <mergeCell ref="V87:W87"/>
    <mergeCell ref="V85:W85"/>
    <mergeCell ref="X85:X86"/>
    <mergeCell ref="AB85:AB86"/>
    <mergeCell ref="I86:J86"/>
    <mergeCell ref="L86:M86"/>
    <mergeCell ref="N86:O86"/>
    <mergeCell ref="Q86:R86"/>
    <mergeCell ref="S86:T86"/>
    <mergeCell ref="AD39:AF39"/>
    <mergeCell ref="Y39:AA39"/>
    <mergeCell ref="Q81:R81"/>
    <mergeCell ref="D85:E85"/>
    <mergeCell ref="G85:H85"/>
    <mergeCell ref="I85:J85"/>
    <mergeCell ref="L85:M85"/>
    <mergeCell ref="N85:O85"/>
    <mergeCell ref="Q85:R85"/>
    <mergeCell ref="S85:T85"/>
    <mergeCell ref="B27:C27"/>
    <mergeCell ref="I28:M28"/>
    <mergeCell ref="X80:X81"/>
    <mergeCell ref="AB80:AB81"/>
    <mergeCell ref="D81:E81"/>
    <mergeCell ref="G81:H81"/>
    <mergeCell ref="I81:J81"/>
    <mergeCell ref="L81:M81"/>
    <mergeCell ref="N81:O81"/>
    <mergeCell ref="S62:W62"/>
    <mergeCell ref="D28:H28"/>
    <mergeCell ref="D80:E80"/>
    <mergeCell ref="G80:H80"/>
    <mergeCell ref="I80:J80"/>
    <mergeCell ref="D79:E79"/>
    <mergeCell ref="G79:H79"/>
    <mergeCell ref="I79:J79"/>
    <mergeCell ref="A35:A36"/>
    <mergeCell ref="A20:A21"/>
    <mergeCell ref="A33:A34"/>
    <mergeCell ref="A29:A30"/>
    <mergeCell ref="A22:A23"/>
    <mergeCell ref="A31:A32"/>
    <mergeCell ref="A24:A25"/>
    <mergeCell ref="AD28:AF28"/>
    <mergeCell ref="Y28:AA28"/>
    <mergeCell ref="S28:W28"/>
    <mergeCell ref="V78:W78"/>
    <mergeCell ref="X78:X79"/>
    <mergeCell ref="AB78:AB79"/>
    <mergeCell ref="S79:T79"/>
    <mergeCell ref="V79:W79"/>
    <mergeCell ref="S39:W39"/>
    <mergeCell ref="Y51:AA51"/>
    <mergeCell ref="B38:C38"/>
    <mergeCell ref="AD51:AF51"/>
    <mergeCell ref="B50:C50"/>
    <mergeCell ref="D78:E78"/>
    <mergeCell ref="G78:H78"/>
    <mergeCell ref="I78:J78"/>
    <mergeCell ref="L78:M78"/>
    <mergeCell ref="S78:T78"/>
    <mergeCell ref="AB76:AB77"/>
    <mergeCell ref="D77:E77"/>
    <mergeCell ref="D76:E76"/>
    <mergeCell ref="G76:H76"/>
    <mergeCell ref="N76:O76"/>
    <mergeCell ref="Q76:R76"/>
    <mergeCell ref="G77:H77"/>
    <mergeCell ref="N77:O77"/>
    <mergeCell ref="Q77:R77"/>
    <mergeCell ref="S77:T77"/>
    <mergeCell ref="A54:A55"/>
    <mergeCell ref="A52:A53"/>
    <mergeCell ref="X76:X77"/>
    <mergeCell ref="I39:M39"/>
    <mergeCell ref="I75:J75"/>
    <mergeCell ref="L75:M75"/>
    <mergeCell ref="N75:O75"/>
    <mergeCell ref="Q75:R75"/>
    <mergeCell ref="N39:R39"/>
    <mergeCell ref="S75:T75"/>
    <mergeCell ref="A40:A41"/>
    <mergeCell ref="A44:A45"/>
    <mergeCell ref="A46:A47"/>
    <mergeCell ref="A42:A43"/>
    <mergeCell ref="D74:E74"/>
    <mergeCell ref="G74:H74"/>
    <mergeCell ref="AD73:AF73"/>
    <mergeCell ref="AD62:AF62"/>
    <mergeCell ref="Y62:AA62"/>
    <mergeCell ref="I74:J74"/>
    <mergeCell ref="L74:M74"/>
    <mergeCell ref="L68:M68"/>
    <mergeCell ref="S68:T68"/>
    <mergeCell ref="AB74:AB75"/>
    <mergeCell ref="I70:J70"/>
    <mergeCell ref="L70:M70"/>
    <mergeCell ref="D66:E66"/>
    <mergeCell ref="D58:E58"/>
    <mergeCell ref="G58:H58"/>
    <mergeCell ref="A56:A57"/>
    <mergeCell ref="A58:A59"/>
    <mergeCell ref="D70:E70"/>
    <mergeCell ref="G70:H70"/>
    <mergeCell ref="AD84:AF84"/>
    <mergeCell ref="Y84:AA84"/>
    <mergeCell ref="D69:E69"/>
    <mergeCell ref="G69:H69"/>
    <mergeCell ref="I69:J69"/>
    <mergeCell ref="L69:M69"/>
    <mergeCell ref="N69:O69"/>
    <mergeCell ref="Q69:R69"/>
    <mergeCell ref="X69:X70"/>
    <mergeCell ref="S74:T74"/>
    <mergeCell ref="I84:M84"/>
    <mergeCell ref="N74:O74"/>
    <mergeCell ref="V75:W75"/>
    <mergeCell ref="Q74:R74"/>
    <mergeCell ref="V74:W74"/>
    <mergeCell ref="V77:W77"/>
    <mergeCell ref="S76:T76"/>
    <mergeCell ref="L80:M80"/>
    <mergeCell ref="N80:O80"/>
    <mergeCell ref="L79:M79"/>
    <mergeCell ref="AB69:AB70"/>
    <mergeCell ref="V68:W68"/>
    <mergeCell ref="S84:W84"/>
    <mergeCell ref="N84:R84"/>
    <mergeCell ref="Q70:R70"/>
    <mergeCell ref="N70:O70"/>
    <mergeCell ref="X74:X75"/>
    <mergeCell ref="Q80:R80"/>
    <mergeCell ref="L67:M67"/>
    <mergeCell ref="S67:T67"/>
    <mergeCell ref="V67:W67"/>
    <mergeCell ref="D68:E68"/>
    <mergeCell ref="G68:H68"/>
    <mergeCell ref="I68:J68"/>
    <mergeCell ref="AB65:AB66"/>
    <mergeCell ref="G66:H66"/>
    <mergeCell ref="N66:O66"/>
    <mergeCell ref="Q66:R66"/>
    <mergeCell ref="S66:T66"/>
    <mergeCell ref="V66:W66"/>
    <mergeCell ref="N65:O65"/>
    <mergeCell ref="Q65:R65"/>
    <mergeCell ref="S65:T65"/>
    <mergeCell ref="V65:W65"/>
    <mergeCell ref="X65:X66"/>
    <mergeCell ref="A89:A90"/>
    <mergeCell ref="A85:A86"/>
    <mergeCell ref="A91:A92"/>
    <mergeCell ref="A87:A88"/>
    <mergeCell ref="D65:E65"/>
    <mergeCell ref="G65:H65"/>
    <mergeCell ref="B72:C72"/>
    <mergeCell ref="A67:A68"/>
    <mergeCell ref="V76:W76"/>
    <mergeCell ref="V64:W64"/>
    <mergeCell ref="D63:E63"/>
    <mergeCell ref="G63:H63"/>
    <mergeCell ref="AB63:AB64"/>
    <mergeCell ref="L64:M64"/>
    <mergeCell ref="N64:O64"/>
    <mergeCell ref="Q64:R64"/>
    <mergeCell ref="S64:T64"/>
    <mergeCell ref="L63:M63"/>
    <mergeCell ref="D84:H84"/>
    <mergeCell ref="D59:E59"/>
    <mergeCell ref="G59:H59"/>
    <mergeCell ref="I63:J63"/>
    <mergeCell ref="D73:H73"/>
    <mergeCell ref="I73:M73"/>
    <mergeCell ref="I64:J64"/>
    <mergeCell ref="D67:E67"/>
    <mergeCell ref="G67:H67"/>
    <mergeCell ref="I67:J67"/>
    <mergeCell ref="N63:O63"/>
    <mergeCell ref="Q63:R63"/>
    <mergeCell ref="S63:T63"/>
    <mergeCell ref="V63:W63"/>
    <mergeCell ref="D62:H62"/>
    <mergeCell ref="I62:M62"/>
    <mergeCell ref="B83:C83"/>
    <mergeCell ref="A80:A81"/>
    <mergeCell ref="A78:A79"/>
    <mergeCell ref="A76:A77"/>
    <mergeCell ref="A63:A64"/>
    <mergeCell ref="A74:A75"/>
    <mergeCell ref="A65:A66"/>
    <mergeCell ref="A69:A70"/>
    <mergeCell ref="X58:X59"/>
    <mergeCell ref="AB58:AB59"/>
    <mergeCell ref="I59:J59"/>
    <mergeCell ref="L59:M59"/>
    <mergeCell ref="N59:O59"/>
    <mergeCell ref="Q59:R59"/>
    <mergeCell ref="X56:X57"/>
    <mergeCell ref="AB56:AB57"/>
    <mergeCell ref="L57:M57"/>
    <mergeCell ref="S57:T57"/>
    <mergeCell ref="V57:W57"/>
    <mergeCell ref="B61:C61"/>
    <mergeCell ref="I58:J58"/>
    <mergeCell ref="S56:T56"/>
    <mergeCell ref="V56:W56"/>
    <mergeCell ref="Q58:R58"/>
    <mergeCell ref="D56:E56"/>
    <mergeCell ref="G56:H56"/>
    <mergeCell ref="I56:J56"/>
    <mergeCell ref="D57:E57"/>
    <mergeCell ref="G57:H57"/>
    <mergeCell ref="I57:J57"/>
    <mergeCell ref="V54:W54"/>
    <mergeCell ref="D55:E55"/>
    <mergeCell ref="G55:H55"/>
    <mergeCell ref="N55:O55"/>
    <mergeCell ref="Q55:R55"/>
    <mergeCell ref="S55:T55"/>
    <mergeCell ref="V55:W55"/>
    <mergeCell ref="D54:E54"/>
    <mergeCell ref="G54:H54"/>
    <mergeCell ref="N54:O54"/>
    <mergeCell ref="Q54:R54"/>
    <mergeCell ref="X52:X53"/>
    <mergeCell ref="AB52:AB53"/>
    <mergeCell ref="I53:J53"/>
    <mergeCell ref="L53:M53"/>
    <mergeCell ref="N53:O53"/>
    <mergeCell ref="Q53:R53"/>
    <mergeCell ref="V53:W53"/>
    <mergeCell ref="I52:J52"/>
    <mergeCell ref="V52:W52"/>
    <mergeCell ref="I51:M51"/>
    <mergeCell ref="N51:R51"/>
    <mergeCell ref="D39:H39"/>
    <mergeCell ref="D51:H51"/>
    <mergeCell ref="D52:E52"/>
    <mergeCell ref="G52:H52"/>
    <mergeCell ref="X46:X47"/>
    <mergeCell ref="L46:M46"/>
    <mergeCell ref="N46:O46"/>
    <mergeCell ref="Q46:R46"/>
    <mergeCell ref="L52:M52"/>
    <mergeCell ref="N52:O52"/>
    <mergeCell ref="L56:M56"/>
    <mergeCell ref="L58:M58"/>
    <mergeCell ref="N58:O58"/>
    <mergeCell ref="AB46:AB47"/>
    <mergeCell ref="D47:E47"/>
    <mergeCell ref="G47:H47"/>
    <mergeCell ref="I47:J47"/>
    <mergeCell ref="L47:M47"/>
    <mergeCell ref="N47:O47"/>
    <mergeCell ref="Q47:R47"/>
    <mergeCell ref="D46:E46"/>
    <mergeCell ref="G46:H46"/>
    <mergeCell ref="I46:J46"/>
    <mergeCell ref="V45:W45"/>
    <mergeCell ref="X2:AB2"/>
    <mergeCell ref="AB11:AB12"/>
    <mergeCell ref="X9:X10"/>
    <mergeCell ref="AB44:AB45"/>
    <mergeCell ref="AB42:AB43"/>
    <mergeCell ref="AB40:AB41"/>
    <mergeCell ref="AB35:AB36"/>
    <mergeCell ref="X20:X21"/>
    <mergeCell ref="AB20:AB21"/>
    <mergeCell ref="D45:E45"/>
    <mergeCell ref="G45:H45"/>
    <mergeCell ref="I45:J45"/>
    <mergeCell ref="L45:M45"/>
    <mergeCell ref="V43:W43"/>
    <mergeCell ref="D44:E44"/>
    <mergeCell ref="G44:H44"/>
    <mergeCell ref="I44:J44"/>
    <mergeCell ref="L44:M44"/>
    <mergeCell ref="S44:T44"/>
    <mergeCell ref="V44:W44"/>
    <mergeCell ref="D43:E43"/>
    <mergeCell ref="G43:H43"/>
    <mergeCell ref="N43:O43"/>
    <mergeCell ref="Q43:R43"/>
    <mergeCell ref="D42:E42"/>
    <mergeCell ref="G42:H42"/>
    <mergeCell ref="N42:O42"/>
    <mergeCell ref="Q42:R42"/>
    <mergeCell ref="N73:R73"/>
    <mergeCell ref="X40:X41"/>
    <mergeCell ref="S73:W73"/>
    <mergeCell ref="X42:X43"/>
    <mergeCell ref="S51:W51"/>
    <mergeCell ref="X44:X45"/>
    <mergeCell ref="S41:T41"/>
    <mergeCell ref="V41:W41"/>
    <mergeCell ref="S42:T42"/>
    <mergeCell ref="V42:W42"/>
    <mergeCell ref="V40:W40"/>
    <mergeCell ref="I41:J41"/>
    <mergeCell ref="L41:M41"/>
    <mergeCell ref="N41:O41"/>
    <mergeCell ref="S40:T40"/>
    <mergeCell ref="N62:R62"/>
    <mergeCell ref="Q52:R52"/>
    <mergeCell ref="S52:T52"/>
    <mergeCell ref="S53:T53"/>
    <mergeCell ref="Q41:R41"/>
    <mergeCell ref="S43:T43"/>
    <mergeCell ref="S45:T45"/>
    <mergeCell ref="S54:T54"/>
    <mergeCell ref="L36:M36"/>
    <mergeCell ref="N36:O36"/>
    <mergeCell ref="Q36:R36"/>
    <mergeCell ref="I40:J40"/>
    <mergeCell ref="L40:M40"/>
    <mergeCell ref="N40:O40"/>
    <mergeCell ref="Q40:R40"/>
    <mergeCell ref="AB33:AB34"/>
    <mergeCell ref="D34:E34"/>
    <mergeCell ref="V34:W34"/>
    <mergeCell ref="D35:E35"/>
    <mergeCell ref="G35:H35"/>
    <mergeCell ref="I35:J35"/>
    <mergeCell ref="L35:M35"/>
    <mergeCell ref="N35:O35"/>
    <mergeCell ref="G34:H34"/>
    <mergeCell ref="I34:J34"/>
    <mergeCell ref="D40:E40"/>
    <mergeCell ref="G40:H40"/>
    <mergeCell ref="D36:E36"/>
    <mergeCell ref="G36:H36"/>
    <mergeCell ref="I36:J36"/>
    <mergeCell ref="AB31:AB32"/>
    <mergeCell ref="D32:E32"/>
    <mergeCell ref="G32:H32"/>
    <mergeCell ref="N32:O32"/>
    <mergeCell ref="Q32:R32"/>
    <mergeCell ref="S32:T32"/>
    <mergeCell ref="L34:M34"/>
    <mergeCell ref="S34:T34"/>
    <mergeCell ref="Y73:AA73"/>
    <mergeCell ref="X31:X32"/>
    <mergeCell ref="Q35:R35"/>
    <mergeCell ref="X35:X36"/>
    <mergeCell ref="L33:M33"/>
    <mergeCell ref="S33:T33"/>
    <mergeCell ref="V33:W33"/>
    <mergeCell ref="X33:X34"/>
    <mergeCell ref="V32:W32"/>
    <mergeCell ref="D33:E33"/>
    <mergeCell ref="D31:E31"/>
    <mergeCell ref="G31:H31"/>
    <mergeCell ref="N31:O31"/>
    <mergeCell ref="Q31:R31"/>
    <mergeCell ref="S31:T31"/>
    <mergeCell ref="V31:W31"/>
    <mergeCell ref="G33:H33"/>
    <mergeCell ref="I33:J33"/>
    <mergeCell ref="X29:X30"/>
    <mergeCell ref="AB29:AB30"/>
    <mergeCell ref="I30:J30"/>
    <mergeCell ref="L30:M30"/>
    <mergeCell ref="N30:O30"/>
    <mergeCell ref="Q30:R30"/>
    <mergeCell ref="S30:T30"/>
    <mergeCell ref="V30:W30"/>
    <mergeCell ref="X11:X12"/>
    <mergeCell ref="X13:X14"/>
    <mergeCell ref="D29:E29"/>
    <mergeCell ref="G29:H29"/>
    <mergeCell ref="I29:J29"/>
    <mergeCell ref="L29:M29"/>
    <mergeCell ref="N29:O29"/>
    <mergeCell ref="Q29:R29"/>
    <mergeCell ref="S29:T29"/>
    <mergeCell ref="V29:W29"/>
    <mergeCell ref="AB22:AB23"/>
    <mergeCell ref="X24:X25"/>
    <mergeCell ref="AB24:AB25"/>
    <mergeCell ref="X18:X19"/>
    <mergeCell ref="AB18:AB19"/>
    <mergeCell ref="X22:X23"/>
    <mergeCell ref="V18:W18"/>
    <mergeCell ref="S17:W17"/>
    <mergeCell ref="V11:W11"/>
    <mergeCell ref="I17:M17"/>
    <mergeCell ref="S12:T12"/>
    <mergeCell ref="V12:W12"/>
    <mergeCell ref="N17:R17"/>
    <mergeCell ref="Q13:R13"/>
    <mergeCell ref="Q14:R14"/>
    <mergeCell ref="L11:M11"/>
    <mergeCell ref="V8:W8"/>
    <mergeCell ref="N10:O10"/>
    <mergeCell ref="Q10:R10"/>
    <mergeCell ref="S10:T10"/>
    <mergeCell ref="V10:W10"/>
    <mergeCell ref="V9:W9"/>
    <mergeCell ref="Q9:R9"/>
    <mergeCell ref="S9:T9"/>
    <mergeCell ref="N25:O25"/>
    <mergeCell ref="Q25:R25"/>
    <mergeCell ref="S18:T18"/>
    <mergeCell ref="S8:T8"/>
    <mergeCell ref="S11:T11"/>
    <mergeCell ref="D25:E25"/>
    <mergeCell ref="G25:H25"/>
    <mergeCell ref="I25:J25"/>
    <mergeCell ref="L25:M25"/>
    <mergeCell ref="S23:T23"/>
    <mergeCell ref="V23:W23"/>
    <mergeCell ref="D24:E24"/>
    <mergeCell ref="G24:H24"/>
    <mergeCell ref="I24:J24"/>
    <mergeCell ref="L24:M24"/>
    <mergeCell ref="N24:O24"/>
    <mergeCell ref="Q24:R24"/>
    <mergeCell ref="D23:E23"/>
    <mergeCell ref="G23:H23"/>
    <mergeCell ref="I23:J23"/>
    <mergeCell ref="L23:M23"/>
    <mergeCell ref="S21:T21"/>
    <mergeCell ref="V21:W21"/>
    <mergeCell ref="D22:E22"/>
    <mergeCell ref="G22:H22"/>
    <mergeCell ref="I22:J22"/>
    <mergeCell ref="L22:M22"/>
    <mergeCell ref="S22:T22"/>
    <mergeCell ref="V22:W22"/>
    <mergeCell ref="D21:E21"/>
    <mergeCell ref="G21:H21"/>
    <mergeCell ref="N21:O21"/>
    <mergeCell ref="Q21:R21"/>
    <mergeCell ref="S19:T19"/>
    <mergeCell ref="V19:W19"/>
    <mergeCell ref="D20:E20"/>
    <mergeCell ref="G20:H20"/>
    <mergeCell ref="N20:O20"/>
    <mergeCell ref="Q20:R20"/>
    <mergeCell ref="S20:T20"/>
    <mergeCell ref="V20:W20"/>
    <mergeCell ref="N18:O18"/>
    <mergeCell ref="Q18:R18"/>
    <mergeCell ref="I19:J19"/>
    <mergeCell ref="L19:M19"/>
    <mergeCell ref="N19:O19"/>
    <mergeCell ref="Q19:R19"/>
    <mergeCell ref="D18:E18"/>
    <mergeCell ref="G18:H18"/>
    <mergeCell ref="I18:J18"/>
    <mergeCell ref="L18:M18"/>
    <mergeCell ref="L14:M14"/>
    <mergeCell ref="N13:O13"/>
    <mergeCell ref="N14:O14"/>
    <mergeCell ref="D13:E13"/>
    <mergeCell ref="D14:E14"/>
    <mergeCell ref="G13:H13"/>
    <mergeCell ref="G14:H14"/>
    <mergeCell ref="D12:E12"/>
    <mergeCell ref="G11:H11"/>
    <mergeCell ref="G12:H12"/>
    <mergeCell ref="L13:M13"/>
    <mergeCell ref="L12:M12"/>
    <mergeCell ref="D10:E10"/>
    <mergeCell ref="G9:H9"/>
    <mergeCell ref="G10:H10"/>
    <mergeCell ref="D11:E11"/>
    <mergeCell ref="I11:J11"/>
    <mergeCell ref="I12:J12"/>
    <mergeCell ref="I13:J13"/>
    <mergeCell ref="I14:J14"/>
  </mergeCells>
  <conditionalFormatting sqref="AB7 AB9 AB11 AB13 AB18:AB25 AB29:AB36 AB40:AB47 AB52:AB59 AB63:AB70 AB74:AB81 AB85:AB92">
    <cfRule type="cellIs" priority="18" dxfId="0" operator="lessThan" stopIfTrue="1">
      <formula>3</formula>
    </cfRule>
  </conditionalFormatting>
  <printOptions horizontalCentered="1"/>
  <pageMargins left="0" right="0" top="0.5905511811023623" bottom="0" header="0.5118110236220472" footer="0.5118110236220472"/>
  <pageSetup fitToHeight="2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6">
    <pageSetUpPr fitToPage="1"/>
  </sheetPr>
  <dimension ref="A1:BP461"/>
  <sheetViews>
    <sheetView tabSelected="1" view="pageBreakPreview" zoomScale="70" zoomScaleNormal="50" zoomScaleSheetLayoutView="70" zoomScalePageLayoutView="0" workbookViewId="0" topLeftCell="A1">
      <selection activeCell="C22" sqref="C22"/>
    </sheetView>
  </sheetViews>
  <sheetFormatPr defaultColWidth="10.25390625" defaultRowHeight="12.75"/>
  <cols>
    <col min="1" max="1" width="5.375" style="94" customWidth="1"/>
    <col min="2" max="2" width="5.625" style="94" customWidth="1"/>
    <col min="3" max="3" width="32.75390625" style="94" customWidth="1"/>
    <col min="4" max="4" width="5.625" style="94" customWidth="1"/>
    <col min="5" max="5" width="5.75390625" style="94" customWidth="1"/>
    <col min="6" max="8" width="5.625" style="94" customWidth="1"/>
    <col min="9" max="10" width="5.25390625" style="94" customWidth="1"/>
    <col min="11" max="11" width="5.75390625" style="94" customWidth="1"/>
    <col min="12" max="13" width="5.25390625" style="94" customWidth="1"/>
    <col min="14" max="15" width="5.625" style="94" customWidth="1"/>
    <col min="16" max="16" width="5.875" style="94" customWidth="1"/>
    <col min="17" max="18" width="5.75390625" style="94" customWidth="1"/>
    <col min="19" max="19" width="5.875" style="94" customWidth="1"/>
    <col min="20" max="20" width="6.00390625" style="94" customWidth="1"/>
    <col min="21" max="21" width="5.375" style="94" customWidth="1"/>
    <col min="22" max="22" width="5.25390625" style="94" customWidth="1"/>
    <col min="23" max="23" width="5.375" style="94" customWidth="1"/>
    <col min="24" max="26" width="6.00390625" style="94" customWidth="1"/>
    <col min="27" max="27" width="4.75390625" style="94" customWidth="1"/>
    <col min="28" max="28" width="5.75390625" style="94" customWidth="1"/>
    <col min="29" max="29" width="10.25390625" style="97" customWidth="1"/>
    <col min="30" max="30" width="6.375" style="94" customWidth="1"/>
    <col min="31" max="31" width="2.125" style="94" customWidth="1"/>
    <col min="32" max="32" width="7.125" style="94" customWidth="1"/>
    <col min="33" max="33" width="10.25390625" style="94" customWidth="1"/>
    <col min="34" max="34" width="2.875" style="94" customWidth="1"/>
    <col min="35" max="35" width="3.25390625" style="94" customWidth="1"/>
    <col min="36" max="36" width="2.625" style="94" customWidth="1"/>
    <col min="37" max="37" width="3.25390625" style="94" customWidth="1"/>
    <col min="38" max="38" width="10.25390625" style="94" customWidth="1"/>
    <col min="39" max="39" width="3.25390625" style="94" customWidth="1"/>
    <col min="40" max="40" width="2.75390625" style="94" customWidth="1"/>
    <col min="41" max="41" width="3.00390625" style="94" customWidth="1"/>
    <col min="42" max="42" width="10.25390625" style="94" hidden="1" customWidth="1"/>
    <col min="43" max="68" width="5.375" style="94" hidden="1" customWidth="1"/>
    <col min="69" max="71" width="10.25390625" style="94" customWidth="1"/>
    <col min="72" max="72" width="10.25390625" style="0" customWidth="1"/>
  </cols>
  <sheetData>
    <row r="1" spans="1:41" ht="30">
      <c r="A1" s="90" t="s">
        <v>101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3"/>
      <c r="AJ1" s="93"/>
      <c r="AK1" s="93"/>
      <c r="AL1" s="93"/>
      <c r="AM1" s="93"/>
      <c r="AN1" s="93"/>
      <c r="AO1" s="93"/>
    </row>
    <row r="2" spans="2:41" ht="19.5" customHeight="1">
      <c r="B2" s="95" t="s">
        <v>76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297" t="s">
        <v>89</v>
      </c>
      <c r="AD2" s="297"/>
      <c r="AE2" s="297"/>
      <c r="AF2" s="297"/>
      <c r="AG2" s="297"/>
      <c r="AH2" s="95"/>
      <c r="AI2" s="95"/>
      <c r="AJ2" s="95"/>
      <c r="AK2" s="95"/>
      <c r="AL2" s="95"/>
      <c r="AM2" s="95"/>
      <c r="AN2" s="95"/>
      <c r="AO2" s="95"/>
    </row>
    <row r="3" spans="2:38" ht="19.5" customHeight="1">
      <c r="B3" s="96" t="s">
        <v>88</v>
      </c>
      <c r="D3" s="96"/>
      <c r="E3" s="96"/>
      <c r="F3" s="96"/>
      <c r="AC3" s="94"/>
      <c r="AI3" s="97"/>
      <c r="AJ3" s="97"/>
      <c r="AK3" s="97"/>
      <c r="AL3" s="97"/>
    </row>
    <row r="4" ht="19.5" customHeight="1"/>
    <row r="5" spans="2:32" ht="19.5" customHeight="1" thickBot="1">
      <c r="B5" s="302" t="s">
        <v>8</v>
      </c>
      <c r="C5" s="302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F5" s="99"/>
    </row>
    <row r="6" spans="1:41" ht="19.5" customHeight="1" thickBot="1">
      <c r="A6" s="100"/>
      <c r="B6" s="101"/>
      <c r="C6" s="102"/>
      <c r="D6" s="273">
        <v>1</v>
      </c>
      <c r="E6" s="274"/>
      <c r="F6" s="274"/>
      <c r="G6" s="274"/>
      <c r="H6" s="275"/>
      <c r="I6" s="273">
        <v>2</v>
      </c>
      <c r="J6" s="274"/>
      <c r="K6" s="274"/>
      <c r="L6" s="274"/>
      <c r="M6" s="275"/>
      <c r="N6" s="273">
        <v>3</v>
      </c>
      <c r="O6" s="274"/>
      <c r="P6" s="274"/>
      <c r="Q6" s="274"/>
      <c r="R6" s="275"/>
      <c r="S6" s="273">
        <v>4</v>
      </c>
      <c r="T6" s="274"/>
      <c r="U6" s="274"/>
      <c r="V6" s="274"/>
      <c r="W6" s="275"/>
      <c r="X6" s="273">
        <v>5</v>
      </c>
      <c r="Y6" s="274"/>
      <c r="Z6" s="274"/>
      <c r="AA6" s="274"/>
      <c r="AB6" s="275"/>
      <c r="AC6" s="103" t="s">
        <v>10</v>
      </c>
      <c r="AD6" s="294" t="s">
        <v>11</v>
      </c>
      <c r="AE6" s="295"/>
      <c r="AF6" s="296"/>
      <c r="AG6" s="104" t="s">
        <v>12</v>
      </c>
      <c r="AH6" s="105"/>
      <c r="AI6" s="301" t="s">
        <v>0</v>
      </c>
      <c r="AJ6" s="301"/>
      <c r="AK6" s="301"/>
      <c r="AL6" s="106" t="s">
        <v>13</v>
      </c>
      <c r="AM6" s="301" t="s">
        <v>0</v>
      </c>
      <c r="AN6" s="301"/>
      <c r="AO6" s="301"/>
    </row>
    <row r="7" spans="1:68" ht="19.5" customHeight="1">
      <c r="A7" s="299">
        <v>1</v>
      </c>
      <c r="B7" s="175">
        <v>1</v>
      </c>
      <c r="C7" s="239" t="s">
        <v>92</v>
      </c>
      <c r="D7" s="290"/>
      <c r="E7" s="291"/>
      <c r="F7" s="171"/>
      <c r="G7" s="291"/>
      <c r="H7" s="278"/>
      <c r="I7" s="279">
        <v>5</v>
      </c>
      <c r="J7" s="280"/>
      <c r="K7" s="66" t="s">
        <v>1</v>
      </c>
      <c r="L7" s="280">
        <v>0</v>
      </c>
      <c r="M7" s="281"/>
      <c r="N7" s="279">
        <v>1</v>
      </c>
      <c r="O7" s="280"/>
      <c r="P7" s="66" t="s">
        <v>1</v>
      </c>
      <c r="Q7" s="280">
        <v>5</v>
      </c>
      <c r="R7" s="281"/>
      <c r="S7" s="279">
        <v>5</v>
      </c>
      <c r="T7" s="280"/>
      <c r="U7" s="66" t="s">
        <v>1</v>
      </c>
      <c r="V7" s="280">
        <v>0</v>
      </c>
      <c r="W7" s="281"/>
      <c r="X7" s="279">
        <v>5</v>
      </c>
      <c r="Y7" s="280"/>
      <c r="Z7" s="66" t="s">
        <v>1</v>
      </c>
      <c r="AA7" s="280">
        <v>3</v>
      </c>
      <c r="AB7" s="281"/>
      <c r="AC7" s="292">
        <v>7</v>
      </c>
      <c r="AD7" s="87">
        <v>16</v>
      </c>
      <c r="AE7" s="88" t="s">
        <v>1</v>
      </c>
      <c r="AF7" s="89">
        <v>8</v>
      </c>
      <c r="AG7" s="276">
        <v>2</v>
      </c>
      <c r="AH7" s="105"/>
      <c r="AI7" s="255">
        <v>2</v>
      </c>
      <c r="AJ7" s="256" t="s">
        <v>2</v>
      </c>
      <c r="AK7" s="256">
        <v>5</v>
      </c>
      <c r="AL7" s="113"/>
      <c r="AM7" s="108">
        <v>1</v>
      </c>
      <c r="AN7" s="109" t="s">
        <v>2</v>
      </c>
      <c r="AO7" s="109">
        <v>4</v>
      </c>
      <c r="AP7" s="110">
        <v>1</v>
      </c>
      <c r="AQ7" s="172">
        <v>3</v>
      </c>
      <c r="AR7" s="110">
        <v>0</v>
      </c>
      <c r="AS7" s="110">
        <v>0</v>
      </c>
      <c r="AT7" s="110"/>
      <c r="AU7" s="110"/>
      <c r="AV7" s="110"/>
      <c r="AW7" s="110">
        <v>2</v>
      </c>
      <c r="AX7" s="110">
        <v>1</v>
      </c>
      <c r="AY7" s="110"/>
      <c r="AZ7" s="110"/>
      <c r="BA7" s="110"/>
      <c r="BB7" s="110">
        <v>1</v>
      </c>
      <c r="BC7" s="110">
        <v>2</v>
      </c>
      <c r="BD7" s="110"/>
      <c r="BE7" s="110"/>
      <c r="BF7" s="110"/>
      <c r="BG7" s="110">
        <v>2</v>
      </c>
      <c r="BH7" s="110">
        <v>1</v>
      </c>
      <c r="BI7" s="110"/>
      <c r="BJ7" s="110"/>
      <c r="BK7" s="110"/>
      <c r="BL7" s="110">
        <v>2</v>
      </c>
      <c r="BM7" s="110">
        <v>1</v>
      </c>
      <c r="BN7" s="110"/>
      <c r="BO7" s="110"/>
      <c r="BP7" s="110"/>
    </row>
    <row r="8" spans="1:68" ht="19.5" customHeight="1" thickBot="1">
      <c r="A8" s="300"/>
      <c r="B8" s="111"/>
      <c r="C8" s="240" t="s">
        <v>72</v>
      </c>
      <c r="D8" s="67"/>
      <c r="E8" s="67"/>
      <c r="F8" s="67"/>
      <c r="G8" s="67"/>
      <c r="H8" s="67"/>
      <c r="I8" s="303">
        <v>15</v>
      </c>
      <c r="J8" s="304"/>
      <c r="K8" s="232" t="s">
        <v>1</v>
      </c>
      <c r="L8" s="304">
        <v>1</v>
      </c>
      <c r="M8" s="305"/>
      <c r="N8" s="303">
        <v>7</v>
      </c>
      <c r="O8" s="304"/>
      <c r="P8" s="232" t="s">
        <v>1</v>
      </c>
      <c r="Q8" s="304">
        <v>15</v>
      </c>
      <c r="R8" s="305"/>
      <c r="S8" s="303">
        <v>15</v>
      </c>
      <c r="T8" s="304"/>
      <c r="U8" s="232" t="s">
        <v>1</v>
      </c>
      <c r="V8" s="304">
        <v>4</v>
      </c>
      <c r="W8" s="305"/>
      <c r="X8" s="303">
        <v>16</v>
      </c>
      <c r="Y8" s="304"/>
      <c r="Z8" s="232" t="s">
        <v>1</v>
      </c>
      <c r="AA8" s="304">
        <v>15</v>
      </c>
      <c r="AB8" s="305"/>
      <c r="AC8" s="293"/>
      <c r="AD8" s="180">
        <v>8</v>
      </c>
      <c r="AE8" s="181"/>
      <c r="AF8" s="182"/>
      <c r="AG8" s="277"/>
      <c r="AH8" s="105"/>
      <c r="AI8" s="255">
        <v>3</v>
      </c>
      <c r="AJ8" s="256" t="s">
        <v>2</v>
      </c>
      <c r="AK8" s="256">
        <v>4</v>
      </c>
      <c r="AL8" s="113"/>
      <c r="AM8" s="108">
        <v>2</v>
      </c>
      <c r="AN8" s="109" t="s">
        <v>2</v>
      </c>
      <c r="AO8" s="109">
        <v>3</v>
      </c>
      <c r="AP8" s="110">
        <v>2</v>
      </c>
      <c r="AQ8" s="172">
        <v>1</v>
      </c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</row>
    <row r="9" spans="1:68" ht="19.5" customHeight="1">
      <c r="A9" s="299">
        <v>2</v>
      </c>
      <c r="B9" s="175">
        <v>4</v>
      </c>
      <c r="C9" s="239" t="s">
        <v>94</v>
      </c>
      <c r="D9" s="284">
        <v>0</v>
      </c>
      <c r="E9" s="285"/>
      <c r="F9" s="66" t="s">
        <v>1</v>
      </c>
      <c r="G9" s="285">
        <v>5</v>
      </c>
      <c r="H9" s="288"/>
      <c r="I9" s="233"/>
      <c r="J9" s="171"/>
      <c r="K9" s="171"/>
      <c r="L9" s="171"/>
      <c r="M9" s="234"/>
      <c r="N9" s="279">
        <v>0</v>
      </c>
      <c r="O9" s="280"/>
      <c r="P9" s="66" t="s">
        <v>1</v>
      </c>
      <c r="Q9" s="280">
        <v>5</v>
      </c>
      <c r="R9" s="281"/>
      <c r="S9" s="279">
        <v>5</v>
      </c>
      <c r="T9" s="280"/>
      <c r="U9" s="66" t="s">
        <v>1</v>
      </c>
      <c r="V9" s="280">
        <v>0</v>
      </c>
      <c r="W9" s="281"/>
      <c r="X9" s="279">
        <v>0</v>
      </c>
      <c r="Y9" s="280"/>
      <c r="Z9" s="66" t="s">
        <v>1</v>
      </c>
      <c r="AA9" s="280">
        <v>5</v>
      </c>
      <c r="AB9" s="281"/>
      <c r="AC9" s="292">
        <v>5</v>
      </c>
      <c r="AD9" s="87">
        <v>5</v>
      </c>
      <c r="AE9" s="88" t="s">
        <v>1</v>
      </c>
      <c r="AF9" s="89">
        <v>15</v>
      </c>
      <c r="AG9" s="276">
        <v>4</v>
      </c>
      <c r="AH9" s="112"/>
      <c r="AI9" s="255">
        <v>5</v>
      </c>
      <c r="AJ9" s="256" t="s">
        <v>2</v>
      </c>
      <c r="AK9" s="256">
        <v>3</v>
      </c>
      <c r="AL9" s="113"/>
      <c r="AM9" s="108">
        <v>1</v>
      </c>
      <c r="AN9" s="109" t="s">
        <v>2</v>
      </c>
      <c r="AO9" s="109">
        <v>2</v>
      </c>
      <c r="AP9" s="110">
        <v>3</v>
      </c>
      <c r="AQ9" s="172">
        <v>2</v>
      </c>
      <c r="AR9" s="110">
        <v>1</v>
      </c>
      <c r="AS9" s="110">
        <v>2</v>
      </c>
      <c r="AT9" s="110"/>
      <c r="AU9" s="110"/>
      <c r="AV9" s="110"/>
      <c r="AW9" s="110">
        <v>0</v>
      </c>
      <c r="AX9" s="110">
        <v>0</v>
      </c>
      <c r="AY9" s="110"/>
      <c r="AZ9" s="110"/>
      <c r="BA9" s="110"/>
      <c r="BB9" s="110">
        <v>1</v>
      </c>
      <c r="BC9" s="110">
        <v>2</v>
      </c>
      <c r="BD9" s="110"/>
      <c r="BE9" s="110"/>
      <c r="BF9" s="110"/>
      <c r="BG9" s="110">
        <v>2</v>
      </c>
      <c r="BH9" s="110">
        <v>1</v>
      </c>
      <c r="BI9" s="110"/>
      <c r="BJ9" s="110"/>
      <c r="BK9" s="110"/>
      <c r="BL9" s="110">
        <v>1</v>
      </c>
      <c r="BM9" s="110">
        <v>2</v>
      </c>
      <c r="BN9" s="110"/>
      <c r="BO9" s="110"/>
      <c r="BP9" s="110"/>
    </row>
    <row r="10" spans="1:68" ht="19.5" customHeight="1" thickBot="1">
      <c r="A10" s="300"/>
      <c r="B10" s="111"/>
      <c r="C10" s="240" t="s">
        <v>73</v>
      </c>
      <c r="D10" s="306">
        <v>1</v>
      </c>
      <c r="E10" s="307"/>
      <c r="F10" s="232" t="s">
        <v>1</v>
      </c>
      <c r="G10" s="307">
        <v>15</v>
      </c>
      <c r="H10" s="308"/>
      <c r="I10" s="67"/>
      <c r="J10" s="67"/>
      <c r="K10" s="67"/>
      <c r="L10" s="67"/>
      <c r="M10" s="67"/>
      <c r="N10" s="303">
        <v>0</v>
      </c>
      <c r="O10" s="304"/>
      <c r="P10" s="232" t="s">
        <v>1</v>
      </c>
      <c r="Q10" s="304">
        <v>15</v>
      </c>
      <c r="R10" s="305"/>
      <c r="S10" s="303">
        <v>15</v>
      </c>
      <c r="T10" s="304"/>
      <c r="U10" s="232" t="s">
        <v>1</v>
      </c>
      <c r="V10" s="304">
        <v>0</v>
      </c>
      <c r="W10" s="305"/>
      <c r="X10" s="303">
        <v>1</v>
      </c>
      <c r="Y10" s="304"/>
      <c r="Z10" s="232" t="s">
        <v>1</v>
      </c>
      <c r="AA10" s="304">
        <v>15</v>
      </c>
      <c r="AB10" s="305"/>
      <c r="AC10" s="293"/>
      <c r="AD10" s="180">
        <v>8</v>
      </c>
      <c r="AE10" s="181"/>
      <c r="AF10" s="182"/>
      <c r="AG10" s="277"/>
      <c r="AH10" s="105"/>
      <c r="AI10" s="255">
        <v>1</v>
      </c>
      <c r="AJ10" s="256" t="s">
        <v>2</v>
      </c>
      <c r="AK10" s="256">
        <v>2</v>
      </c>
      <c r="AL10" s="113"/>
      <c r="AM10" s="108">
        <v>3</v>
      </c>
      <c r="AN10" s="109" t="s">
        <v>2</v>
      </c>
      <c r="AO10" s="109">
        <v>4</v>
      </c>
      <c r="AP10" s="110">
        <v>4</v>
      </c>
      <c r="AQ10" s="172">
        <v>4</v>
      </c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</row>
    <row r="11" spans="1:68" ht="19.5" customHeight="1">
      <c r="A11" s="299">
        <v>3</v>
      </c>
      <c r="B11" s="175">
        <v>3</v>
      </c>
      <c r="C11" s="239" t="s">
        <v>90</v>
      </c>
      <c r="D11" s="284">
        <v>5</v>
      </c>
      <c r="E11" s="285"/>
      <c r="F11" s="66" t="s">
        <v>1</v>
      </c>
      <c r="G11" s="285">
        <v>1</v>
      </c>
      <c r="H11" s="288"/>
      <c r="I11" s="284">
        <v>5</v>
      </c>
      <c r="J11" s="285"/>
      <c r="K11" s="66" t="s">
        <v>1</v>
      </c>
      <c r="L11" s="285">
        <v>0</v>
      </c>
      <c r="M11" s="288"/>
      <c r="N11" s="227"/>
      <c r="O11" s="225"/>
      <c r="P11" s="171"/>
      <c r="Q11" s="225"/>
      <c r="R11" s="226"/>
      <c r="S11" s="279">
        <v>5</v>
      </c>
      <c r="T11" s="280"/>
      <c r="U11" s="66" t="s">
        <v>1</v>
      </c>
      <c r="V11" s="280">
        <v>0</v>
      </c>
      <c r="W11" s="281"/>
      <c r="X11" s="279">
        <v>5</v>
      </c>
      <c r="Y11" s="280"/>
      <c r="Z11" s="66" t="s">
        <v>1</v>
      </c>
      <c r="AA11" s="280">
        <v>2</v>
      </c>
      <c r="AB11" s="281"/>
      <c r="AC11" s="292">
        <v>8</v>
      </c>
      <c r="AD11" s="87">
        <v>20</v>
      </c>
      <c r="AE11" s="88" t="s">
        <v>1</v>
      </c>
      <c r="AF11" s="89">
        <v>3</v>
      </c>
      <c r="AG11" s="276">
        <v>1</v>
      </c>
      <c r="AH11" s="112"/>
      <c r="AI11" s="255">
        <v>3</v>
      </c>
      <c r="AJ11" s="256" t="s">
        <v>2</v>
      </c>
      <c r="AK11" s="256">
        <v>1</v>
      </c>
      <c r="AL11" s="113"/>
      <c r="AM11" s="108">
        <v>1</v>
      </c>
      <c r="AN11" s="109" t="s">
        <v>2</v>
      </c>
      <c r="AO11" s="109">
        <v>3</v>
      </c>
      <c r="AP11" s="110">
        <v>5</v>
      </c>
      <c r="AQ11" s="172">
        <v>5</v>
      </c>
      <c r="AR11" s="110">
        <v>2</v>
      </c>
      <c r="AS11" s="110">
        <v>1</v>
      </c>
      <c r="AT11" s="110"/>
      <c r="AU11" s="110"/>
      <c r="AV11" s="110"/>
      <c r="AW11" s="110">
        <v>2</v>
      </c>
      <c r="AX11" s="110">
        <v>1</v>
      </c>
      <c r="AY11" s="110"/>
      <c r="AZ11" s="110"/>
      <c r="BA11" s="110"/>
      <c r="BB11" s="110">
        <v>0</v>
      </c>
      <c r="BC11" s="110">
        <v>0</v>
      </c>
      <c r="BD11" s="110"/>
      <c r="BE11" s="110"/>
      <c r="BF11" s="110"/>
      <c r="BG11" s="110">
        <v>2</v>
      </c>
      <c r="BH11" s="110">
        <v>1</v>
      </c>
      <c r="BI11" s="110"/>
      <c r="BJ11" s="110"/>
      <c r="BK11" s="110"/>
      <c r="BL11" s="110">
        <v>2</v>
      </c>
      <c r="BM11" s="110">
        <v>1</v>
      </c>
      <c r="BN11" s="110"/>
      <c r="BO11" s="110"/>
      <c r="BP11" s="110"/>
    </row>
    <row r="12" spans="1:68" ht="19.5" customHeight="1" thickBot="1">
      <c r="A12" s="300"/>
      <c r="B12" s="111"/>
      <c r="C12" s="240" t="s">
        <v>73</v>
      </c>
      <c r="D12" s="306">
        <v>15</v>
      </c>
      <c r="E12" s="307"/>
      <c r="F12" s="232" t="s">
        <v>1</v>
      </c>
      <c r="G12" s="307">
        <v>7</v>
      </c>
      <c r="H12" s="308"/>
      <c r="I12" s="306">
        <v>15</v>
      </c>
      <c r="J12" s="307"/>
      <c r="K12" s="232" t="s">
        <v>1</v>
      </c>
      <c r="L12" s="307">
        <v>0</v>
      </c>
      <c r="M12" s="308"/>
      <c r="N12" s="67"/>
      <c r="O12" s="67"/>
      <c r="P12" s="67"/>
      <c r="Q12" s="67"/>
      <c r="R12" s="67"/>
      <c r="S12" s="303">
        <v>15</v>
      </c>
      <c r="T12" s="304"/>
      <c r="U12" s="232" t="s">
        <v>1</v>
      </c>
      <c r="V12" s="304">
        <v>0</v>
      </c>
      <c r="W12" s="305"/>
      <c r="X12" s="303">
        <v>19</v>
      </c>
      <c r="Y12" s="304"/>
      <c r="Z12" s="232" t="s">
        <v>1</v>
      </c>
      <c r="AA12" s="304">
        <v>11</v>
      </c>
      <c r="AB12" s="305"/>
      <c r="AC12" s="293"/>
      <c r="AD12" s="180">
        <v>8</v>
      </c>
      <c r="AE12" s="181"/>
      <c r="AF12" s="182"/>
      <c r="AG12" s="277"/>
      <c r="AH12" s="105"/>
      <c r="AI12" s="255">
        <v>4</v>
      </c>
      <c r="AJ12" s="256" t="s">
        <v>2</v>
      </c>
      <c r="AK12" s="256">
        <v>5</v>
      </c>
      <c r="AL12" s="113"/>
      <c r="AM12" s="108">
        <v>2</v>
      </c>
      <c r="AN12" s="109" t="s">
        <v>2</v>
      </c>
      <c r="AO12" s="109">
        <v>4</v>
      </c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</row>
    <row r="13" spans="1:68" ht="19.5" customHeight="1">
      <c r="A13" s="299">
        <v>4</v>
      </c>
      <c r="B13" s="175">
        <v>5</v>
      </c>
      <c r="C13" s="239" t="s">
        <v>95</v>
      </c>
      <c r="D13" s="284">
        <v>0</v>
      </c>
      <c r="E13" s="285"/>
      <c r="F13" s="66" t="s">
        <v>1</v>
      </c>
      <c r="G13" s="285">
        <v>5</v>
      </c>
      <c r="H13" s="288"/>
      <c r="I13" s="284">
        <v>0</v>
      </c>
      <c r="J13" s="285"/>
      <c r="K13" s="66" t="s">
        <v>1</v>
      </c>
      <c r="L13" s="285">
        <v>5</v>
      </c>
      <c r="M13" s="288"/>
      <c r="N13" s="284">
        <v>0</v>
      </c>
      <c r="O13" s="285"/>
      <c r="P13" s="66" t="s">
        <v>1</v>
      </c>
      <c r="Q13" s="285">
        <v>5</v>
      </c>
      <c r="R13" s="288"/>
      <c r="S13" s="227"/>
      <c r="T13" s="225"/>
      <c r="U13" s="225"/>
      <c r="V13" s="225"/>
      <c r="W13" s="226"/>
      <c r="X13" s="279">
        <v>0</v>
      </c>
      <c r="Y13" s="280"/>
      <c r="Z13" s="66" t="s">
        <v>1</v>
      </c>
      <c r="AA13" s="280">
        <v>5</v>
      </c>
      <c r="AB13" s="281"/>
      <c r="AC13" s="292">
        <v>4</v>
      </c>
      <c r="AD13" s="87">
        <v>0</v>
      </c>
      <c r="AE13" s="88" t="s">
        <v>1</v>
      </c>
      <c r="AF13" s="89">
        <v>20</v>
      </c>
      <c r="AG13" s="276">
        <v>5</v>
      </c>
      <c r="AH13" s="112"/>
      <c r="AI13" s="108">
        <v>1</v>
      </c>
      <c r="AJ13" s="109" t="s">
        <v>2</v>
      </c>
      <c r="AK13" s="109">
        <v>4</v>
      </c>
      <c r="AL13" s="113"/>
      <c r="AM13" s="113"/>
      <c r="AN13" s="113"/>
      <c r="AO13" s="113"/>
      <c r="AP13" s="110"/>
      <c r="AQ13" s="110"/>
      <c r="AR13" s="110">
        <v>1</v>
      </c>
      <c r="AS13" s="110">
        <v>2</v>
      </c>
      <c r="AT13" s="110"/>
      <c r="AU13" s="110"/>
      <c r="AV13" s="110"/>
      <c r="AW13" s="110">
        <v>1</v>
      </c>
      <c r="AX13" s="110">
        <v>2</v>
      </c>
      <c r="AY13" s="110"/>
      <c r="AZ13" s="110"/>
      <c r="BA13" s="110"/>
      <c r="BB13" s="110">
        <v>1</v>
      </c>
      <c r="BC13" s="110">
        <v>2</v>
      </c>
      <c r="BD13" s="110"/>
      <c r="BE13" s="110"/>
      <c r="BF13" s="110"/>
      <c r="BG13" s="110">
        <v>0</v>
      </c>
      <c r="BH13" s="110">
        <v>0</v>
      </c>
      <c r="BI13" s="110"/>
      <c r="BJ13" s="110"/>
      <c r="BK13" s="110"/>
      <c r="BL13" s="110">
        <v>1</v>
      </c>
      <c r="BM13" s="110">
        <v>2</v>
      </c>
      <c r="BN13" s="110"/>
      <c r="BO13" s="110"/>
      <c r="BP13" s="110"/>
    </row>
    <row r="14" spans="1:68" ht="19.5" customHeight="1" thickBot="1">
      <c r="A14" s="300"/>
      <c r="B14" s="111"/>
      <c r="C14" s="240" t="s">
        <v>75</v>
      </c>
      <c r="D14" s="306">
        <v>4</v>
      </c>
      <c r="E14" s="307"/>
      <c r="F14" s="232" t="s">
        <v>1</v>
      </c>
      <c r="G14" s="307">
        <v>15</v>
      </c>
      <c r="H14" s="308"/>
      <c r="I14" s="306">
        <v>0</v>
      </c>
      <c r="J14" s="307"/>
      <c r="K14" s="232" t="s">
        <v>1</v>
      </c>
      <c r="L14" s="307">
        <v>15</v>
      </c>
      <c r="M14" s="308"/>
      <c r="N14" s="306">
        <v>0</v>
      </c>
      <c r="O14" s="307"/>
      <c r="P14" s="232" t="s">
        <v>1</v>
      </c>
      <c r="Q14" s="307">
        <v>15</v>
      </c>
      <c r="R14" s="308"/>
      <c r="S14" s="69"/>
      <c r="T14" s="69"/>
      <c r="U14" s="69"/>
      <c r="V14" s="69"/>
      <c r="W14" s="69"/>
      <c r="X14" s="303">
        <v>2</v>
      </c>
      <c r="Y14" s="304"/>
      <c r="Z14" s="232" t="s">
        <v>1</v>
      </c>
      <c r="AA14" s="304">
        <v>15</v>
      </c>
      <c r="AB14" s="305"/>
      <c r="AC14" s="293"/>
      <c r="AD14" s="180">
        <v>8</v>
      </c>
      <c r="AE14" s="181"/>
      <c r="AF14" s="182"/>
      <c r="AG14" s="277"/>
      <c r="AH14" s="105"/>
      <c r="AI14" s="109">
        <v>2</v>
      </c>
      <c r="AJ14" s="109" t="s">
        <v>2</v>
      </c>
      <c r="AK14" s="109">
        <v>3</v>
      </c>
      <c r="AL14" s="113"/>
      <c r="AM14" s="113"/>
      <c r="AN14" s="113"/>
      <c r="AO14" s="113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</row>
    <row r="15" spans="1:68" ht="19.5" customHeight="1">
      <c r="A15" s="299">
        <v>5</v>
      </c>
      <c r="B15" s="175">
        <v>2</v>
      </c>
      <c r="C15" s="239" t="s">
        <v>93</v>
      </c>
      <c r="D15" s="284">
        <v>3</v>
      </c>
      <c r="E15" s="285"/>
      <c r="F15" s="66" t="s">
        <v>1</v>
      </c>
      <c r="G15" s="285">
        <v>5</v>
      </c>
      <c r="H15" s="288"/>
      <c r="I15" s="284">
        <v>5</v>
      </c>
      <c r="J15" s="285"/>
      <c r="K15" s="66" t="s">
        <v>1</v>
      </c>
      <c r="L15" s="285">
        <v>0</v>
      </c>
      <c r="M15" s="288"/>
      <c r="N15" s="284">
        <v>2</v>
      </c>
      <c r="O15" s="285"/>
      <c r="P15" s="66" t="s">
        <v>1</v>
      </c>
      <c r="Q15" s="285">
        <v>5</v>
      </c>
      <c r="R15" s="288"/>
      <c r="S15" s="284">
        <v>5</v>
      </c>
      <c r="T15" s="285"/>
      <c r="U15" s="66" t="s">
        <v>1</v>
      </c>
      <c r="V15" s="285">
        <v>0</v>
      </c>
      <c r="W15" s="288"/>
      <c r="X15" s="290"/>
      <c r="Y15" s="291"/>
      <c r="Z15" s="68"/>
      <c r="AA15" s="291"/>
      <c r="AB15" s="278"/>
      <c r="AC15" s="292">
        <v>6</v>
      </c>
      <c r="AD15" s="87">
        <v>15</v>
      </c>
      <c r="AE15" s="88" t="s">
        <v>1</v>
      </c>
      <c r="AF15" s="89">
        <v>10</v>
      </c>
      <c r="AG15" s="276">
        <v>3</v>
      </c>
      <c r="AH15" s="105"/>
      <c r="AI15" s="109">
        <v>4</v>
      </c>
      <c r="AJ15" s="109" t="s">
        <v>2</v>
      </c>
      <c r="AK15" s="109">
        <v>2</v>
      </c>
      <c r="AL15" s="113"/>
      <c r="AM15" s="113"/>
      <c r="AN15" s="113"/>
      <c r="AO15" s="113"/>
      <c r="AR15" s="110">
        <v>1</v>
      </c>
      <c r="AS15" s="110">
        <v>2</v>
      </c>
      <c r="AT15" s="110"/>
      <c r="AU15" s="110"/>
      <c r="AV15" s="110"/>
      <c r="AW15" s="110">
        <v>2</v>
      </c>
      <c r="AX15" s="110">
        <v>1</v>
      </c>
      <c r="AY15" s="110"/>
      <c r="AZ15" s="110"/>
      <c r="BA15" s="110"/>
      <c r="BB15" s="110">
        <v>1</v>
      </c>
      <c r="BC15" s="110">
        <v>2</v>
      </c>
      <c r="BD15" s="110"/>
      <c r="BE15" s="110"/>
      <c r="BF15" s="110"/>
      <c r="BG15" s="110">
        <v>2</v>
      </c>
      <c r="BH15" s="110">
        <v>1</v>
      </c>
      <c r="BI15" s="110"/>
      <c r="BJ15" s="110"/>
      <c r="BK15" s="110"/>
      <c r="BL15" s="110">
        <v>0</v>
      </c>
      <c r="BM15" s="110">
        <v>0</v>
      </c>
      <c r="BN15" s="110"/>
      <c r="BO15" s="110"/>
      <c r="BP15" s="110"/>
    </row>
    <row r="16" spans="1:68" ht="19.5" customHeight="1" thickBot="1">
      <c r="A16" s="300"/>
      <c r="B16" s="124"/>
      <c r="C16" s="240" t="s">
        <v>73</v>
      </c>
      <c r="D16" s="306">
        <v>15</v>
      </c>
      <c r="E16" s="307"/>
      <c r="F16" s="232" t="s">
        <v>1</v>
      </c>
      <c r="G16" s="307">
        <v>16</v>
      </c>
      <c r="H16" s="308"/>
      <c r="I16" s="306">
        <v>15</v>
      </c>
      <c r="J16" s="307"/>
      <c r="K16" s="232" t="s">
        <v>1</v>
      </c>
      <c r="L16" s="307">
        <v>1</v>
      </c>
      <c r="M16" s="308"/>
      <c r="N16" s="306">
        <v>11</v>
      </c>
      <c r="O16" s="307"/>
      <c r="P16" s="232" t="s">
        <v>1</v>
      </c>
      <c r="Q16" s="307">
        <v>19</v>
      </c>
      <c r="R16" s="308"/>
      <c r="S16" s="306">
        <v>15</v>
      </c>
      <c r="T16" s="307"/>
      <c r="U16" s="232" t="s">
        <v>1</v>
      </c>
      <c r="V16" s="307">
        <v>2</v>
      </c>
      <c r="W16" s="308"/>
      <c r="X16" s="141"/>
      <c r="Y16" s="69"/>
      <c r="Z16" s="69"/>
      <c r="AA16" s="69"/>
      <c r="AB16" s="142"/>
      <c r="AC16" s="293"/>
      <c r="AD16" s="180">
        <v>8</v>
      </c>
      <c r="AE16" s="181"/>
      <c r="AF16" s="182"/>
      <c r="AG16" s="277"/>
      <c r="AH16" s="105"/>
      <c r="AI16" s="109">
        <v>5</v>
      </c>
      <c r="AJ16" s="109" t="s">
        <v>2</v>
      </c>
      <c r="AK16" s="109">
        <v>1</v>
      </c>
      <c r="AL16" s="113"/>
      <c r="AM16" s="113"/>
      <c r="AN16" s="113"/>
      <c r="AO16" s="113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</row>
    <row r="17" spans="1:41" ht="19.5" customHeight="1">
      <c r="A17" s="114"/>
      <c r="B17" s="125"/>
      <c r="C17" s="116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8"/>
      <c r="T17" s="118"/>
      <c r="U17" s="118"/>
      <c r="V17" s="118"/>
      <c r="W17" s="118"/>
      <c r="X17" s="117"/>
      <c r="Y17" s="117"/>
      <c r="Z17" s="117"/>
      <c r="AA17" s="117"/>
      <c r="AB17" s="117"/>
      <c r="AC17" s="119"/>
      <c r="AD17" s="120"/>
      <c r="AE17" s="120"/>
      <c r="AF17" s="120"/>
      <c r="AG17" s="121"/>
      <c r="AH17" s="105"/>
      <c r="AI17" s="113"/>
      <c r="AJ17" s="113"/>
      <c r="AK17" s="113"/>
      <c r="AL17" s="113"/>
      <c r="AM17" s="113"/>
      <c r="AN17" s="113"/>
      <c r="AO17" s="113"/>
    </row>
    <row r="18" spans="29:37" s="94" customFormat="1" ht="12.75">
      <c r="AC18" s="122"/>
      <c r="AD18" s="105"/>
      <c r="AE18" s="105"/>
      <c r="AF18" s="105"/>
      <c r="AG18" s="105"/>
      <c r="AH18" s="105"/>
      <c r="AI18" s="105"/>
      <c r="AJ18" s="105"/>
      <c r="AK18" s="105"/>
    </row>
    <row r="19" spans="29:37" s="94" customFormat="1" ht="12.75">
      <c r="AC19" s="122"/>
      <c r="AD19" s="105"/>
      <c r="AE19" s="105"/>
      <c r="AF19" s="105"/>
      <c r="AG19" s="105"/>
      <c r="AH19" s="105"/>
      <c r="AI19" s="105"/>
      <c r="AJ19" s="105"/>
      <c r="AK19" s="105"/>
    </row>
    <row r="20" spans="29:37" s="94" customFormat="1" ht="12.75">
      <c r="AC20" s="122"/>
      <c r="AD20" s="105"/>
      <c r="AE20" s="105"/>
      <c r="AF20" s="105"/>
      <c r="AG20" s="105"/>
      <c r="AH20" s="105"/>
      <c r="AI20" s="105"/>
      <c r="AJ20" s="105"/>
      <c r="AK20" s="105"/>
    </row>
    <row r="21" spans="29:37" s="94" customFormat="1" ht="12.75">
      <c r="AC21" s="122"/>
      <c r="AD21" s="105"/>
      <c r="AE21" s="105"/>
      <c r="AF21" s="105"/>
      <c r="AG21" s="105"/>
      <c r="AH21" s="105"/>
      <c r="AI21" s="105"/>
      <c r="AJ21" s="105"/>
      <c r="AK21" s="105"/>
    </row>
    <row r="22" spans="29:37" s="94" customFormat="1" ht="12.75">
      <c r="AC22" s="122"/>
      <c r="AD22" s="105"/>
      <c r="AE22" s="105"/>
      <c r="AF22" s="105"/>
      <c r="AG22" s="105"/>
      <c r="AH22" s="105"/>
      <c r="AI22" s="105"/>
      <c r="AJ22" s="105"/>
      <c r="AK22" s="105"/>
    </row>
    <row r="23" spans="29:37" s="94" customFormat="1" ht="12.75">
      <c r="AC23" s="122"/>
      <c r="AD23" s="105"/>
      <c r="AE23" s="105"/>
      <c r="AF23" s="105"/>
      <c r="AG23" s="105"/>
      <c r="AH23" s="105"/>
      <c r="AI23" s="105"/>
      <c r="AJ23" s="105"/>
      <c r="AK23" s="105"/>
    </row>
    <row r="24" spans="29:37" s="94" customFormat="1" ht="12.75">
      <c r="AC24" s="122"/>
      <c r="AD24" s="105"/>
      <c r="AE24" s="105"/>
      <c r="AF24" s="105"/>
      <c r="AG24" s="105"/>
      <c r="AH24" s="105"/>
      <c r="AI24" s="105"/>
      <c r="AJ24" s="105"/>
      <c r="AK24" s="105"/>
    </row>
    <row r="25" spans="29:37" s="94" customFormat="1" ht="12.75">
      <c r="AC25" s="122"/>
      <c r="AD25" s="105"/>
      <c r="AE25" s="105"/>
      <c r="AF25" s="105"/>
      <c r="AG25" s="105"/>
      <c r="AH25" s="105"/>
      <c r="AI25" s="105"/>
      <c r="AJ25" s="105"/>
      <c r="AK25" s="105"/>
    </row>
    <row r="26" spans="29:37" s="94" customFormat="1" ht="12.75">
      <c r="AC26" s="122"/>
      <c r="AD26" s="105"/>
      <c r="AE26" s="105"/>
      <c r="AF26" s="105"/>
      <c r="AG26" s="105"/>
      <c r="AH26" s="105"/>
      <c r="AI26" s="105"/>
      <c r="AJ26" s="105"/>
      <c r="AK26" s="105"/>
    </row>
    <row r="27" spans="29:37" s="94" customFormat="1" ht="12.75">
      <c r="AC27" s="122"/>
      <c r="AD27" s="105"/>
      <c r="AE27" s="105"/>
      <c r="AF27" s="105"/>
      <c r="AG27" s="105"/>
      <c r="AH27" s="105"/>
      <c r="AI27" s="105"/>
      <c r="AJ27" s="105"/>
      <c r="AK27" s="105"/>
    </row>
    <row r="28" spans="29:37" s="94" customFormat="1" ht="12.75">
      <c r="AC28" s="122"/>
      <c r="AD28" s="105"/>
      <c r="AE28" s="105"/>
      <c r="AF28" s="105"/>
      <c r="AG28" s="105"/>
      <c r="AH28" s="105"/>
      <c r="AI28" s="105"/>
      <c r="AJ28" s="105"/>
      <c r="AK28" s="105"/>
    </row>
    <row r="29" spans="29:37" s="94" customFormat="1" ht="12.75">
      <c r="AC29" s="122"/>
      <c r="AD29" s="105"/>
      <c r="AE29" s="105"/>
      <c r="AF29" s="105"/>
      <c r="AG29" s="105"/>
      <c r="AH29" s="105"/>
      <c r="AI29" s="105"/>
      <c r="AJ29" s="105"/>
      <c r="AK29" s="105"/>
    </row>
    <row r="30" spans="29:37" s="94" customFormat="1" ht="12.75">
      <c r="AC30" s="122"/>
      <c r="AD30" s="105"/>
      <c r="AE30" s="105"/>
      <c r="AF30" s="105"/>
      <c r="AG30" s="105"/>
      <c r="AH30" s="105"/>
      <c r="AI30" s="105"/>
      <c r="AJ30" s="105"/>
      <c r="AK30" s="105"/>
    </row>
    <row r="31" spans="29:37" s="94" customFormat="1" ht="12.75">
      <c r="AC31" s="122"/>
      <c r="AD31" s="105"/>
      <c r="AE31" s="105"/>
      <c r="AF31" s="105"/>
      <c r="AG31" s="105"/>
      <c r="AH31" s="105"/>
      <c r="AI31" s="105"/>
      <c r="AJ31" s="105"/>
      <c r="AK31" s="105"/>
    </row>
    <row r="32" spans="29:37" s="94" customFormat="1" ht="12.75">
      <c r="AC32" s="122"/>
      <c r="AD32" s="105"/>
      <c r="AE32" s="105"/>
      <c r="AF32" s="105"/>
      <c r="AG32" s="105"/>
      <c r="AH32" s="105"/>
      <c r="AI32" s="105"/>
      <c r="AJ32" s="105"/>
      <c r="AK32" s="105"/>
    </row>
    <row r="33" spans="29:37" s="94" customFormat="1" ht="12.75">
      <c r="AC33" s="122"/>
      <c r="AD33" s="105"/>
      <c r="AE33" s="105"/>
      <c r="AF33" s="105"/>
      <c r="AG33" s="105"/>
      <c r="AH33" s="105"/>
      <c r="AI33" s="105"/>
      <c r="AJ33" s="105"/>
      <c r="AK33" s="105"/>
    </row>
    <row r="34" spans="29:37" s="94" customFormat="1" ht="12.75">
      <c r="AC34" s="122"/>
      <c r="AD34" s="105"/>
      <c r="AE34" s="105"/>
      <c r="AF34" s="105"/>
      <c r="AG34" s="105"/>
      <c r="AH34" s="105"/>
      <c r="AI34" s="105"/>
      <c r="AJ34" s="105"/>
      <c r="AK34" s="105"/>
    </row>
    <row r="35" spans="29:37" s="94" customFormat="1" ht="12.75">
      <c r="AC35" s="122"/>
      <c r="AD35" s="105"/>
      <c r="AE35" s="105"/>
      <c r="AF35" s="105"/>
      <c r="AG35" s="105"/>
      <c r="AH35" s="105"/>
      <c r="AI35" s="105"/>
      <c r="AJ35" s="105"/>
      <c r="AK35" s="105"/>
    </row>
    <row r="36" spans="29:37" s="94" customFormat="1" ht="12.75">
      <c r="AC36" s="122"/>
      <c r="AD36" s="105"/>
      <c r="AE36" s="105"/>
      <c r="AF36" s="105"/>
      <c r="AG36" s="105"/>
      <c r="AH36" s="105"/>
      <c r="AI36" s="105"/>
      <c r="AJ36" s="105"/>
      <c r="AK36" s="105"/>
    </row>
    <row r="37" spans="29:37" s="94" customFormat="1" ht="12.75">
      <c r="AC37" s="122"/>
      <c r="AD37" s="105"/>
      <c r="AE37" s="105"/>
      <c r="AF37" s="105"/>
      <c r="AG37" s="105"/>
      <c r="AH37" s="105"/>
      <c r="AI37" s="105"/>
      <c r="AJ37" s="105"/>
      <c r="AK37" s="105"/>
    </row>
    <row r="38" spans="29:37" s="94" customFormat="1" ht="12.75">
      <c r="AC38" s="122"/>
      <c r="AD38" s="105"/>
      <c r="AE38" s="105"/>
      <c r="AF38" s="105"/>
      <c r="AG38" s="105"/>
      <c r="AH38" s="105"/>
      <c r="AI38" s="105"/>
      <c r="AJ38" s="105"/>
      <c r="AK38" s="105"/>
    </row>
    <row r="39" spans="29:37" s="94" customFormat="1" ht="12.75">
      <c r="AC39" s="122"/>
      <c r="AD39" s="105"/>
      <c r="AE39" s="105"/>
      <c r="AF39" s="105"/>
      <c r="AG39" s="105"/>
      <c r="AH39" s="105"/>
      <c r="AI39" s="105"/>
      <c r="AJ39" s="105"/>
      <c r="AK39" s="105"/>
    </row>
    <row r="40" spans="29:37" s="94" customFormat="1" ht="12.75">
      <c r="AC40" s="122"/>
      <c r="AD40" s="105"/>
      <c r="AE40" s="105"/>
      <c r="AF40" s="105"/>
      <c r="AG40" s="105"/>
      <c r="AH40" s="105"/>
      <c r="AI40" s="105"/>
      <c r="AJ40" s="105"/>
      <c r="AK40" s="105"/>
    </row>
    <row r="41" spans="29:37" s="94" customFormat="1" ht="12.75">
      <c r="AC41" s="122"/>
      <c r="AD41" s="105"/>
      <c r="AE41" s="105"/>
      <c r="AF41" s="105"/>
      <c r="AG41" s="105"/>
      <c r="AH41" s="105"/>
      <c r="AI41" s="105"/>
      <c r="AJ41" s="105"/>
      <c r="AK41" s="105"/>
    </row>
    <row r="42" spans="29:37" s="94" customFormat="1" ht="12.75">
      <c r="AC42" s="122"/>
      <c r="AD42" s="105"/>
      <c r="AE42" s="105"/>
      <c r="AF42" s="105"/>
      <c r="AG42" s="105"/>
      <c r="AH42" s="105"/>
      <c r="AI42" s="105"/>
      <c r="AJ42" s="105"/>
      <c r="AK42" s="105"/>
    </row>
    <row r="43" spans="29:37" s="94" customFormat="1" ht="12.75">
      <c r="AC43" s="122"/>
      <c r="AD43" s="105"/>
      <c r="AE43" s="105"/>
      <c r="AF43" s="105"/>
      <c r="AG43" s="105"/>
      <c r="AH43" s="105"/>
      <c r="AI43" s="105"/>
      <c r="AJ43" s="105"/>
      <c r="AK43" s="105"/>
    </row>
    <row r="44" spans="29:37" s="94" customFormat="1" ht="12.75">
      <c r="AC44" s="122"/>
      <c r="AD44" s="105"/>
      <c r="AE44" s="105"/>
      <c r="AF44" s="105"/>
      <c r="AG44" s="105"/>
      <c r="AH44" s="105"/>
      <c r="AI44" s="105"/>
      <c r="AJ44" s="105"/>
      <c r="AK44" s="105"/>
    </row>
    <row r="45" spans="29:37" s="94" customFormat="1" ht="12.75">
      <c r="AC45" s="122"/>
      <c r="AD45" s="105"/>
      <c r="AE45" s="105"/>
      <c r="AF45" s="105"/>
      <c r="AG45" s="105"/>
      <c r="AH45" s="105"/>
      <c r="AI45" s="105"/>
      <c r="AJ45" s="105"/>
      <c r="AK45" s="105"/>
    </row>
    <row r="46" spans="29:37" s="94" customFormat="1" ht="12.75">
      <c r="AC46" s="122"/>
      <c r="AD46" s="105"/>
      <c r="AE46" s="105"/>
      <c r="AF46" s="105"/>
      <c r="AG46" s="105"/>
      <c r="AH46" s="105"/>
      <c r="AI46" s="105"/>
      <c r="AJ46" s="105"/>
      <c r="AK46" s="105"/>
    </row>
    <row r="47" spans="29:37" s="94" customFormat="1" ht="12.75">
      <c r="AC47" s="122"/>
      <c r="AD47" s="105"/>
      <c r="AE47" s="105"/>
      <c r="AF47" s="105"/>
      <c r="AG47" s="105"/>
      <c r="AH47" s="105"/>
      <c r="AI47" s="105"/>
      <c r="AJ47" s="105"/>
      <c r="AK47" s="105"/>
    </row>
    <row r="48" spans="29:37" s="94" customFormat="1" ht="12.75">
      <c r="AC48" s="122"/>
      <c r="AD48" s="105"/>
      <c r="AE48" s="105"/>
      <c r="AF48" s="105"/>
      <c r="AG48" s="105"/>
      <c r="AH48" s="105"/>
      <c r="AI48" s="105"/>
      <c r="AJ48" s="105"/>
      <c r="AK48" s="105"/>
    </row>
    <row r="49" spans="29:37" s="94" customFormat="1" ht="12.75">
      <c r="AC49" s="122"/>
      <c r="AD49" s="105"/>
      <c r="AE49" s="105"/>
      <c r="AF49" s="105"/>
      <c r="AG49" s="105"/>
      <c r="AH49" s="105"/>
      <c r="AI49" s="105"/>
      <c r="AJ49" s="105"/>
      <c r="AK49" s="105"/>
    </row>
    <row r="50" spans="29:37" s="94" customFormat="1" ht="12.75">
      <c r="AC50" s="122"/>
      <c r="AD50" s="105"/>
      <c r="AE50" s="105"/>
      <c r="AF50" s="105"/>
      <c r="AG50" s="105"/>
      <c r="AH50" s="105"/>
      <c r="AI50" s="105"/>
      <c r="AJ50" s="105"/>
      <c r="AK50" s="105"/>
    </row>
    <row r="51" spans="29:37" s="94" customFormat="1" ht="12.75">
      <c r="AC51" s="122"/>
      <c r="AD51" s="105"/>
      <c r="AE51" s="105"/>
      <c r="AF51" s="105"/>
      <c r="AG51" s="105"/>
      <c r="AH51" s="105"/>
      <c r="AI51" s="105"/>
      <c r="AJ51" s="105"/>
      <c r="AK51" s="105"/>
    </row>
    <row r="52" spans="29:37" s="94" customFormat="1" ht="12.75">
      <c r="AC52" s="122"/>
      <c r="AD52" s="105"/>
      <c r="AE52" s="105"/>
      <c r="AF52" s="105"/>
      <c r="AG52" s="105"/>
      <c r="AH52" s="105"/>
      <c r="AI52" s="105"/>
      <c r="AJ52" s="105"/>
      <c r="AK52" s="105"/>
    </row>
    <row r="53" spans="29:37" s="94" customFormat="1" ht="12.75">
      <c r="AC53" s="122"/>
      <c r="AD53" s="105"/>
      <c r="AE53" s="105"/>
      <c r="AF53" s="105"/>
      <c r="AG53" s="105"/>
      <c r="AH53" s="105"/>
      <c r="AI53" s="105"/>
      <c r="AJ53" s="105"/>
      <c r="AK53" s="105"/>
    </row>
    <row r="54" spans="29:37" s="94" customFormat="1" ht="12.75">
      <c r="AC54" s="122"/>
      <c r="AD54" s="105"/>
      <c r="AE54" s="105"/>
      <c r="AF54" s="105"/>
      <c r="AG54" s="105"/>
      <c r="AH54" s="105"/>
      <c r="AI54" s="105"/>
      <c r="AJ54" s="105"/>
      <c r="AK54" s="105"/>
    </row>
    <row r="55" spans="29:37" s="94" customFormat="1" ht="12.75">
      <c r="AC55" s="122"/>
      <c r="AD55" s="105"/>
      <c r="AE55" s="105"/>
      <c r="AF55" s="105"/>
      <c r="AG55" s="105"/>
      <c r="AH55" s="105"/>
      <c r="AI55" s="105"/>
      <c r="AJ55" s="105"/>
      <c r="AK55" s="105"/>
    </row>
    <row r="56" spans="29:37" s="94" customFormat="1" ht="12.75">
      <c r="AC56" s="122"/>
      <c r="AD56" s="105"/>
      <c r="AE56" s="105"/>
      <c r="AF56" s="105"/>
      <c r="AG56" s="105"/>
      <c r="AH56" s="105"/>
      <c r="AI56" s="105"/>
      <c r="AJ56" s="105"/>
      <c r="AK56" s="105"/>
    </row>
    <row r="57" spans="29:37" s="94" customFormat="1" ht="12.75">
      <c r="AC57" s="122"/>
      <c r="AD57" s="105"/>
      <c r="AE57" s="105"/>
      <c r="AF57" s="105"/>
      <c r="AG57" s="105"/>
      <c r="AH57" s="105"/>
      <c r="AI57" s="105"/>
      <c r="AJ57" s="105"/>
      <c r="AK57" s="105"/>
    </row>
    <row r="58" spans="29:37" s="94" customFormat="1" ht="12.75">
      <c r="AC58" s="122"/>
      <c r="AD58" s="105"/>
      <c r="AE58" s="105"/>
      <c r="AF58" s="105"/>
      <c r="AG58" s="105"/>
      <c r="AH58" s="105"/>
      <c r="AI58" s="105"/>
      <c r="AJ58" s="105"/>
      <c r="AK58" s="105"/>
    </row>
    <row r="59" spans="29:37" s="94" customFormat="1" ht="12.75">
      <c r="AC59" s="122"/>
      <c r="AD59" s="105"/>
      <c r="AE59" s="105"/>
      <c r="AF59" s="105"/>
      <c r="AG59" s="105"/>
      <c r="AH59" s="105"/>
      <c r="AI59" s="105"/>
      <c r="AJ59" s="105"/>
      <c r="AK59" s="105"/>
    </row>
    <row r="60" spans="29:37" s="94" customFormat="1" ht="12.75">
      <c r="AC60" s="122"/>
      <c r="AD60" s="105"/>
      <c r="AE60" s="105"/>
      <c r="AF60" s="105"/>
      <c r="AG60" s="105"/>
      <c r="AH60" s="105"/>
      <c r="AI60" s="105"/>
      <c r="AJ60" s="105"/>
      <c r="AK60" s="105"/>
    </row>
    <row r="61" spans="29:37" s="94" customFormat="1" ht="12.75">
      <c r="AC61" s="122"/>
      <c r="AD61" s="105"/>
      <c r="AE61" s="105"/>
      <c r="AF61" s="105"/>
      <c r="AG61" s="105"/>
      <c r="AH61" s="105"/>
      <c r="AI61" s="105"/>
      <c r="AJ61" s="105"/>
      <c r="AK61" s="105"/>
    </row>
    <row r="62" spans="29:37" s="94" customFormat="1" ht="12.75">
      <c r="AC62" s="122"/>
      <c r="AD62" s="105"/>
      <c r="AE62" s="105"/>
      <c r="AF62" s="105"/>
      <c r="AG62" s="105"/>
      <c r="AH62" s="105"/>
      <c r="AI62" s="105"/>
      <c r="AJ62" s="105"/>
      <c r="AK62" s="105"/>
    </row>
    <row r="63" spans="29:37" s="94" customFormat="1" ht="12.75">
      <c r="AC63" s="122"/>
      <c r="AD63" s="105"/>
      <c r="AE63" s="105"/>
      <c r="AF63" s="105"/>
      <c r="AG63" s="105"/>
      <c r="AH63" s="105"/>
      <c r="AI63" s="105"/>
      <c r="AJ63" s="105"/>
      <c r="AK63" s="105"/>
    </row>
    <row r="64" spans="29:37" s="94" customFormat="1" ht="12.75">
      <c r="AC64" s="122"/>
      <c r="AD64" s="105"/>
      <c r="AE64" s="105"/>
      <c r="AF64" s="105"/>
      <c r="AG64" s="105"/>
      <c r="AH64" s="105"/>
      <c r="AI64" s="105"/>
      <c r="AJ64" s="105"/>
      <c r="AK64" s="105"/>
    </row>
    <row r="65" spans="29:37" s="94" customFormat="1" ht="12.75">
      <c r="AC65" s="122"/>
      <c r="AD65" s="105"/>
      <c r="AE65" s="105"/>
      <c r="AF65" s="105"/>
      <c r="AG65" s="105"/>
      <c r="AH65" s="105"/>
      <c r="AI65" s="105"/>
      <c r="AJ65" s="105"/>
      <c r="AK65" s="105"/>
    </row>
    <row r="66" spans="29:37" s="94" customFormat="1" ht="12.75">
      <c r="AC66" s="122"/>
      <c r="AD66" s="105"/>
      <c r="AE66" s="105"/>
      <c r="AF66" s="105"/>
      <c r="AG66" s="105"/>
      <c r="AH66" s="105"/>
      <c r="AI66" s="105"/>
      <c r="AJ66" s="105"/>
      <c r="AK66" s="105"/>
    </row>
    <row r="67" spans="29:37" s="94" customFormat="1" ht="12.75">
      <c r="AC67" s="122"/>
      <c r="AD67" s="105"/>
      <c r="AE67" s="105"/>
      <c r="AF67" s="105"/>
      <c r="AG67" s="105"/>
      <c r="AH67" s="105"/>
      <c r="AI67" s="105"/>
      <c r="AJ67" s="105"/>
      <c r="AK67" s="105"/>
    </row>
    <row r="68" spans="29:37" s="94" customFormat="1" ht="12.75">
      <c r="AC68" s="122"/>
      <c r="AD68" s="105"/>
      <c r="AE68" s="105"/>
      <c r="AF68" s="105"/>
      <c r="AG68" s="105"/>
      <c r="AH68" s="105"/>
      <c r="AI68" s="105"/>
      <c r="AJ68" s="105"/>
      <c r="AK68" s="105"/>
    </row>
    <row r="69" spans="29:37" s="94" customFormat="1" ht="12.75">
      <c r="AC69" s="122"/>
      <c r="AD69" s="105"/>
      <c r="AE69" s="105"/>
      <c r="AF69" s="105"/>
      <c r="AG69" s="105"/>
      <c r="AH69" s="105"/>
      <c r="AI69" s="105"/>
      <c r="AJ69" s="105"/>
      <c r="AK69" s="105"/>
    </row>
    <row r="70" spans="29:37" s="94" customFormat="1" ht="12.75">
      <c r="AC70" s="122"/>
      <c r="AD70" s="105"/>
      <c r="AE70" s="105"/>
      <c r="AF70" s="105"/>
      <c r="AG70" s="105"/>
      <c r="AH70" s="105"/>
      <c r="AI70" s="105"/>
      <c r="AJ70" s="105"/>
      <c r="AK70" s="105"/>
    </row>
    <row r="71" spans="29:37" s="94" customFormat="1" ht="12.75">
      <c r="AC71" s="122"/>
      <c r="AD71" s="105"/>
      <c r="AE71" s="105"/>
      <c r="AF71" s="105"/>
      <c r="AG71" s="105"/>
      <c r="AH71" s="105"/>
      <c r="AI71" s="105"/>
      <c r="AJ71" s="105"/>
      <c r="AK71" s="105"/>
    </row>
    <row r="72" spans="29:37" s="94" customFormat="1" ht="12.75">
      <c r="AC72" s="122"/>
      <c r="AD72" s="105"/>
      <c r="AE72" s="105"/>
      <c r="AF72" s="105"/>
      <c r="AG72" s="105"/>
      <c r="AH72" s="105"/>
      <c r="AI72" s="105"/>
      <c r="AJ72" s="105"/>
      <c r="AK72" s="105"/>
    </row>
    <row r="73" spans="29:37" s="94" customFormat="1" ht="12.75">
      <c r="AC73" s="122"/>
      <c r="AD73" s="105"/>
      <c r="AE73" s="105"/>
      <c r="AF73" s="105"/>
      <c r="AG73" s="105"/>
      <c r="AH73" s="105"/>
      <c r="AI73" s="105"/>
      <c r="AJ73" s="105"/>
      <c r="AK73" s="105"/>
    </row>
    <row r="74" spans="29:37" s="94" customFormat="1" ht="12.75">
      <c r="AC74" s="122"/>
      <c r="AD74" s="105"/>
      <c r="AE74" s="105"/>
      <c r="AF74" s="105"/>
      <c r="AG74" s="105"/>
      <c r="AH74" s="105"/>
      <c r="AI74" s="105"/>
      <c r="AJ74" s="105"/>
      <c r="AK74" s="105"/>
    </row>
    <row r="75" spans="29:37" s="94" customFormat="1" ht="12.75">
      <c r="AC75" s="122"/>
      <c r="AD75" s="105"/>
      <c r="AE75" s="105"/>
      <c r="AF75" s="105"/>
      <c r="AG75" s="105"/>
      <c r="AH75" s="105"/>
      <c r="AI75" s="105"/>
      <c r="AJ75" s="105"/>
      <c r="AK75" s="105"/>
    </row>
    <row r="76" spans="29:37" s="94" customFormat="1" ht="12.75">
      <c r="AC76" s="122"/>
      <c r="AD76" s="105"/>
      <c r="AE76" s="105"/>
      <c r="AF76" s="105"/>
      <c r="AG76" s="105"/>
      <c r="AH76" s="105"/>
      <c r="AI76" s="105"/>
      <c r="AJ76" s="105"/>
      <c r="AK76" s="105"/>
    </row>
    <row r="77" spans="29:37" s="94" customFormat="1" ht="12.75">
      <c r="AC77" s="122"/>
      <c r="AD77" s="105"/>
      <c r="AE77" s="105"/>
      <c r="AF77" s="105"/>
      <c r="AG77" s="105"/>
      <c r="AH77" s="105"/>
      <c r="AI77" s="105"/>
      <c r="AJ77" s="105"/>
      <c r="AK77" s="105"/>
    </row>
    <row r="78" spans="29:37" s="94" customFormat="1" ht="12.75">
      <c r="AC78" s="122"/>
      <c r="AD78" s="105"/>
      <c r="AE78" s="105"/>
      <c r="AF78" s="105"/>
      <c r="AG78" s="105"/>
      <c r="AH78" s="105"/>
      <c r="AI78" s="105"/>
      <c r="AJ78" s="105"/>
      <c r="AK78" s="105"/>
    </row>
    <row r="79" spans="29:37" s="94" customFormat="1" ht="12.75">
      <c r="AC79" s="122"/>
      <c r="AD79" s="105"/>
      <c r="AE79" s="105"/>
      <c r="AF79" s="105"/>
      <c r="AG79" s="105"/>
      <c r="AH79" s="105"/>
      <c r="AI79" s="105"/>
      <c r="AJ79" s="105"/>
      <c r="AK79" s="105"/>
    </row>
    <row r="80" spans="29:37" s="94" customFormat="1" ht="12.75">
      <c r="AC80" s="122"/>
      <c r="AD80" s="105"/>
      <c r="AE80" s="105"/>
      <c r="AF80" s="105"/>
      <c r="AG80" s="105"/>
      <c r="AH80" s="105"/>
      <c r="AI80" s="105"/>
      <c r="AJ80" s="105"/>
      <c r="AK80" s="105"/>
    </row>
    <row r="81" spans="29:37" s="94" customFormat="1" ht="12.75">
      <c r="AC81" s="122"/>
      <c r="AD81" s="105"/>
      <c r="AE81" s="105"/>
      <c r="AF81" s="105"/>
      <c r="AG81" s="105"/>
      <c r="AH81" s="105"/>
      <c r="AI81" s="105"/>
      <c r="AJ81" s="105"/>
      <c r="AK81" s="105"/>
    </row>
    <row r="82" spans="29:37" s="94" customFormat="1" ht="12.75">
      <c r="AC82" s="122"/>
      <c r="AD82" s="105"/>
      <c r="AE82" s="105"/>
      <c r="AF82" s="105"/>
      <c r="AG82" s="105"/>
      <c r="AH82" s="105"/>
      <c r="AI82" s="105"/>
      <c r="AJ82" s="105"/>
      <c r="AK82" s="105"/>
    </row>
    <row r="83" spans="29:37" s="94" customFormat="1" ht="12.75">
      <c r="AC83" s="122"/>
      <c r="AD83" s="105"/>
      <c r="AE83" s="105"/>
      <c r="AF83" s="105"/>
      <c r="AG83" s="105"/>
      <c r="AH83" s="105"/>
      <c r="AI83" s="105"/>
      <c r="AJ83" s="105"/>
      <c r="AK83" s="105"/>
    </row>
    <row r="84" spans="29:37" s="94" customFormat="1" ht="12.75">
      <c r="AC84" s="122"/>
      <c r="AD84" s="105"/>
      <c r="AE84" s="105"/>
      <c r="AF84" s="105"/>
      <c r="AG84" s="105"/>
      <c r="AH84" s="105"/>
      <c r="AI84" s="105"/>
      <c r="AJ84" s="105"/>
      <c r="AK84" s="105"/>
    </row>
    <row r="85" spans="29:37" s="94" customFormat="1" ht="12.75">
      <c r="AC85" s="122"/>
      <c r="AD85" s="105"/>
      <c r="AE85" s="105"/>
      <c r="AF85" s="105"/>
      <c r="AG85" s="105"/>
      <c r="AH85" s="105"/>
      <c r="AI85" s="105"/>
      <c r="AJ85" s="105"/>
      <c r="AK85" s="105"/>
    </row>
    <row r="86" spans="29:37" s="94" customFormat="1" ht="12.75">
      <c r="AC86" s="122"/>
      <c r="AD86" s="105"/>
      <c r="AE86" s="105"/>
      <c r="AF86" s="105"/>
      <c r="AG86" s="105"/>
      <c r="AH86" s="105"/>
      <c r="AI86" s="105"/>
      <c r="AJ86" s="105"/>
      <c r="AK86" s="105"/>
    </row>
    <row r="87" spans="29:37" s="94" customFormat="1" ht="12.75">
      <c r="AC87" s="122"/>
      <c r="AD87" s="105"/>
      <c r="AE87" s="105"/>
      <c r="AF87" s="105"/>
      <c r="AG87" s="105"/>
      <c r="AH87" s="105"/>
      <c r="AI87" s="105"/>
      <c r="AJ87" s="105"/>
      <c r="AK87" s="105"/>
    </row>
    <row r="88" spans="29:37" s="94" customFormat="1" ht="12.75">
      <c r="AC88" s="122"/>
      <c r="AD88" s="105"/>
      <c r="AE88" s="105"/>
      <c r="AF88" s="105"/>
      <c r="AG88" s="105"/>
      <c r="AH88" s="105"/>
      <c r="AI88" s="105"/>
      <c r="AJ88" s="105"/>
      <c r="AK88" s="105"/>
    </row>
    <row r="89" spans="29:37" s="94" customFormat="1" ht="12.75">
      <c r="AC89" s="122"/>
      <c r="AD89" s="105"/>
      <c r="AE89" s="105"/>
      <c r="AF89" s="105"/>
      <c r="AG89" s="105"/>
      <c r="AH89" s="105"/>
      <c r="AI89" s="105"/>
      <c r="AJ89" s="105"/>
      <c r="AK89" s="105"/>
    </row>
    <row r="90" spans="29:37" s="94" customFormat="1" ht="12.75">
      <c r="AC90" s="122"/>
      <c r="AD90" s="105"/>
      <c r="AE90" s="105"/>
      <c r="AF90" s="105"/>
      <c r="AG90" s="105"/>
      <c r="AH90" s="105"/>
      <c r="AI90" s="105"/>
      <c r="AJ90" s="105"/>
      <c r="AK90" s="105"/>
    </row>
    <row r="91" spans="29:37" s="94" customFormat="1" ht="12.75">
      <c r="AC91" s="122"/>
      <c r="AD91" s="105"/>
      <c r="AE91" s="105"/>
      <c r="AF91" s="105"/>
      <c r="AG91" s="105"/>
      <c r="AH91" s="105"/>
      <c r="AI91" s="105"/>
      <c r="AJ91" s="105"/>
      <c r="AK91" s="105"/>
    </row>
    <row r="92" spans="29:37" s="94" customFormat="1" ht="12.75">
      <c r="AC92" s="122"/>
      <c r="AD92" s="105"/>
      <c r="AE92" s="105"/>
      <c r="AF92" s="105"/>
      <c r="AG92" s="105"/>
      <c r="AH92" s="105"/>
      <c r="AI92" s="105"/>
      <c r="AJ92" s="105"/>
      <c r="AK92" s="105"/>
    </row>
    <row r="93" spans="29:37" s="94" customFormat="1" ht="12.75">
      <c r="AC93" s="122"/>
      <c r="AD93" s="105"/>
      <c r="AE93" s="105"/>
      <c r="AF93" s="105"/>
      <c r="AG93" s="105"/>
      <c r="AH93" s="105"/>
      <c r="AI93" s="105"/>
      <c r="AJ93" s="105"/>
      <c r="AK93" s="105"/>
    </row>
    <row r="94" spans="29:37" s="94" customFormat="1" ht="12.75">
      <c r="AC94" s="122"/>
      <c r="AD94" s="105"/>
      <c r="AE94" s="105"/>
      <c r="AF94" s="105"/>
      <c r="AG94" s="105"/>
      <c r="AH94" s="105"/>
      <c r="AI94" s="105"/>
      <c r="AJ94" s="105"/>
      <c r="AK94" s="105"/>
    </row>
    <row r="95" spans="29:37" s="94" customFormat="1" ht="12.75">
      <c r="AC95" s="122"/>
      <c r="AD95" s="105"/>
      <c r="AE95" s="105"/>
      <c r="AF95" s="105"/>
      <c r="AG95" s="105"/>
      <c r="AH95" s="105"/>
      <c r="AI95" s="105"/>
      <c r="AJ95" s="105"/>
      <c r="AK95" s="105"/>
    </row>
    <row r="96" spans="29:37" s="94" customFormat="1" ht="12.75">
      <c r="AC96" s="122"/>
      <c r="AD96" s="105"/>
      <c r="AE96" s="105"/>
      <c r="AF96" s="105"/>
      <c r="AG96" s="105"/>
      <c r="AH96" s="105"/>
      <c r="AI96" s="105"/>
      <c r="AJ96" s="105"/>
      <c r="AK96" s="105"/>
    </row>
    <row r="97" spans="29:37" s="94" customFormat="1" ht="12.75">
      <c r="AC97" s="122"/>
      <c r="AD97" s="105"/>
      <c r="AE97" s="105"/>
      <c r="AF97" s="105"/>
      <c r="AG97" s="105"/>
      <c r="AH97" s="105"/>
      <c r="AI97" s="105"/>
      <c r="AJ97" s="105"/>
      <c r="AK97" s="105"/>
    </row>
    <row r="98" spans="29:37" s="94" customFormat="1" ht="12.75">
      <c r="AC98" s="122"/>
      <c r="AD98" s="105"/>
      <c r="AE98" s="105"/>
      <c r="AF98" s="105"/>
      <c r="AG98" s="105"/>
      <c r="AH98" s="105"/>
      <c r="AI98" s="105"/>
      <c r="AJ98" s="105"/>
      <c r="AK98" s="105"/>
    </row>
    <row r="99" spans="29:37" s="94" customFormat="1" ht="12.75">
      <c r="AC99" s="122"/>
      <c r="AD99" s="105"/>
      <c r="AE99" s="105"/>
      <c r="AF99" s="105"/>
      <c r="AG99" s="105"/>
      <c r="AH99" s="105"/>
      <c r="AI99" s="105"/>
      <c r="AJ99" s="105"/>
      <c r="AK99" s="105"/>
    </row>
    <row r="100" spans="29:37" s="94" customFormat="1" ht="12.75">
      <c r="AC100" s="122"/>
      <c r="AD100" s="105"/>
      <c r="AE100" s="105"/>
      <c r="AF100" s="105"/>
      <c r="AG100" s="105"/>
      <c r="AH100" s="105"/>
      <c r="AI100" s="105"/>
      <c r="AJ100" s="105"/>
      <c r="AK100" s="105"/>
    </row>
    <row r="101" spans="29:37" s="94" customFormat="1" ht="12.75">
      <c r="AC101" s="122"/>
      <c r="AD101" s="105"/>
      <c r="AE101" s="105"/>
      <c r="AF101" s="105"/>
      <c r="AG101" s="105"/>
      <c r="AH101" s="105"/>
      <c r="AI101" s="105"/>
      <c r="AJ101" s="105"/>
      <c r="AK101" s="105"/>
    </row>
    <row r="102" spans="29:37" s="94" customFormat="1" ht="12.75">
      <c r="AC102" s="122"/>
      <c r="AD102" s="105"/>
      <c r="AE102" s="105"/>
      <c r="AF102" s="105"/>
      <c r="AG102" s="105"/>
      <c r="AH102" s="105"/>
      <c r="AI102" s="105"/>
      <c r="AJ102" s="105"/>
      <c r="AK102" s="105"/>
    </row>
    <row r="103" spans="29:37" s="94" customFormat="1" ht="12.75">
      <c r="AC103" s="122"/>
      <c r="AD103" s="105"/>
      <c r="AE103" s="105"/>
      <c r="AF103" s="105"/>
      <c r="AG103" s="105"/>
      <c r="AH103" s="105"/>
      <c r="AI103" s="105"/>
      <c r="AJ103" s="105"/>
      <c r="AK103" s="105"/>
    </row>
    <row r="104" spans="29:37" s="94" customFormat="1" ht="12.75">
      <c r="AC104" s="122"/>
      <c r="AD104" s="105"/>
      <c r="AE104" s="105"/>
      <c r="AF104" s="105"/>
      <c r="AG104" s="105"/>
      <c r="AH104" s="105"/>
      <c r="AI104" s="105"/>
      <c r="AJ104" s="105"/>
      <c r="AK104" s="105"/>
    </row>
    <row r="105" spans="29:37" s="94" customFormat="1" ht="12.75">
      <c r="AC105" s="122"/>
      <c r="AD105" s="105"/>
      <c r="AE105" s="105"/>
      <c r="AF105" s="105"/>
      <c r="AG105" s="105"/>
      <c r="AH105" s="105"/>
      <c r="AI105" s="105"/>
      <c r="AJ105" s="105"/>
      <c r="AK105" s="105"/>
    </row>
    <row r="106" spans="29:37" s="94" customFormat="1" ht="12.75">
      <c r="AC106" s="122"/>
      <c r="AD106" s="105"/>
      <c r="AE106" s="105"/>
      <c r="AF106" s="105"/>
      <c r="AG106" s="105"/>
      <c r="AH106" s="105"/>
      <c r="AI106" s="105"/>
      <c r="AJ106" s="105"/>
      <c r="AK106" s="105"/>
    </row>
    <row r="107" spans="29:37" s="94" customFormat="1" ht="12.75">
      <c r="AC107" s="122"/>
      <c r="AD107" s="105"/>
      <c r="AE107" s="105"/>
      <c r="AF107" s="105"/>
      <c r="AG107" s="105"/>
      <c r="AH107" s="105"/>
      <c r="AI107" s="105"/>
      <c r="AJ107" s="105"/>
      <c r="AK107" s="105"/>
    </row>
    <row r="108" spans="29:37" s="94" customFormat="1" ht="12.75">
      <c r="AC108" s="122"/>
      <c r="AD108" s="105"/>
      <c r="AE108" s="105"/>
      <c r="AF108" s="105"/>
      <c r="AG108" s="105"/>
      <c r="AH108" s="105"/>
      <c r="AI108" s="105"/>
      <c r="AJ108" s="105"/>
      <c r="AK108" s="105"/>
    </row>
    <row r="109" spans="29:37" s="94" customFormat="1" ht="12.75">
      <c r="AC109" s="122"/>
      <c r="AD109" s="105"/>
      <c r="AE109" s="105"/>
      <c r="AF109" s="105"/>
      <c r="AG109" s="105"/>
      <c r="AH109" s="105"/>
      <c r="AI109" s="105"/>
      <c r="AJ109" s="105"/>
      <c r="AK109" s="105"/>
    </row>
    <row r="110" spans="29:37" s="94" customFormat="1" ht="12.75">
      <c r="AC110" s="122"/>
      <c r="AD110" s="105"/>
      <c r="AE110" s="105"/>
      <c r="AF110" s="105"/>
      <c r="AG110" s="105"/>
      <c r="AH110" s="105"/>
      <c r="AI110" s="105"/>
      <c r="AJ110" s="105"/>
      <c r="AK110" s="105"/>
    </row>
    <row r="111" spans="29:37" s="94" customFormat="1" ht="12.75">
      <c r="AC111" s="122"/>
      <c r="AD111" s="105"/>
      <c r="AE111" s="105"/>
      <c r="AF111" s="105"/>
      <c r="AG111" s="105"/>
      <c r="AH111" s="105"/>
      <c r="AI111" s="105"/>
      <c r="AJ111" s="105"/>
      <c r="AK111" s="105"/>
    </row>
    <row r="112" spans="29:37" s="94" customFormat="1" ht="12.75">
      <c r="AC112" s="122"/>
      <c r="AD112" s="105"/>
      <c r="AE112" s="105"/>
      <c r="AF112" s="105"/>
      <c r="AG112" s="105"/>
      <c r="AH112" s="105"/>
      <c r="AI112" s="105"/>
      <c r="AJ112" s="105"/>
      <c r="AK112" s="105"/>
    </row>
    <row r="113" spans="29:37" s="94" customFormat="1" ht="12.75">
      <c r="AC113" s="122"/>
      <c r="AD113" s="105"/>
      <c r="AE113" s="105"/>
      <c r="AF113" s="105"/>
      <c r="AG113" s="105"/>
      <c r="AH113" s="105"/>
      <c r="AI113" s="105"/>
      <c r="AJ113" s="105"/>
      <c r="AK113" s="105"/>
    </row>
    <row r="114" spans="29:37" s="94" customFormat="1" ht="12.75">
      <c r="AC114" s="122"/>
      <c r="AD114" s="105"/>
      <c r="AE114" s="105"/>
      <c r="AF114" s="105"/>
      <c r="AG114" s="105"/>
      <c r="AH114" s="105"/>
      <c r="AI114" s="105"/>
      <c r="AJ114" s="105"/>
      <c r="AK114" s="105"/>
    </row>
    <row r="115" spans="29:37" s="94" customFormat="1" ht="12.75">
      <c r="AC115" s="122"/>
      <c r="AD115" s="105"/>
      <c r="AE115" s="105"/>
      <c r="AF115" s="105"/>
      <c r="AG115" s="105"/>
      <c r="AH115" s="105"/>
      <c r="AI115" s="105"/>
      <c r="AJ115" s="105"/>
      <c r="AK115" s="105"/>
    </row>
    <row r="116" spans="29:37" s="94" customFormat="1" ht="12.75">
      <c r="AC116" s="122"/>
      <c r="AD116" s="105"/>
      <c r="AE116" s="105"/>
      <c r="AF116" s="105"/>
      <c r="AG116" s="105"/>
      <c r="AH116" s="105"/>
      <c r="AI116" s="105"/>
      <c r="AJ116" s="105"/>
      <c r="AK116" s="105"/>
    </row>
    <row r="117" spans="29:37" s="94" customFormat="1" ht="12.75">
      <c r="AC117" s="122"/>
      <c r="AD117" s="105"/>
      <c r="AE117" s="105"/>
      <c r="AF117" s="105"/>
      <c r="AG117" s="105"/>
      <c r="AH117" s="105"/>
      <c r="AI117" s="105"/>
      <c r="AJ117" s="105"/>
      <c r="AK117" s="105"/>
    </row>
    <row r="118" spans="29:37" s="94" customFormat="1" ht="12.75">
      <c r="AC118" s="122"/>
      <c r="AD118" s="105"/>
      <c r="AE118" s="105"/>
      <c r="AF118" s="105"/>
      <c r="AG118" s="105"/>
      <c r="AH118" s="105"/>
      <c r="AI118" s="105"/>
      <c r="AJ118" s="105"/>
      <c r="AK118" s="105"/>
    </row>
    <row r="119" spans="29:37" s="94" customFormat="1" ht="12.75">
      <c r="AC119" s="122"/>
      <c r="AD119" s="105"/>
      <c r="AE119" s="105"/>
      <c r="AF119" s="105"/>
      <c r="AG119" s="105"/>
      <c r="AH119" s="105"/>
      <c r="AI119" s="105"/>
      <c r="AJ119" s="105"/>
      <c r="AK119" s="105"/>
    </row>
    <row r="120" spans="29:37" s="94" customFormat="1" ht="12.75">
      <c r="AC120" s="122"/>
      <c r="AD120" s="105"/>
      <c r="AE120" s="105"/>
      <c r="AF120" s="105"/>
      <c r="AG120" s="105"/>
      <c r="AH120" s="105"/>
      <c r="AI120" s="105"/>
      <c r="AJ120" s="105"/>
      <c r="AK120" s="105"/>
    </row>
    <row r="121" spans="29:37" s="94" customFormat="1" ht="12.75">
      <c r="AC121" s="122"/>
      <c r="AD121" s="105"/>
      <c r="AE121" s="105"/>
      <c r="AF121" s="105"/>
      <c r="AG121" s="105"/>
      <c r="AH121" s="105"/>
      <c r="AI121" s="105"/>
      <c r="AJ121" s="105"/>
      <c r="AK121" s="105"/>
    </row>
    <row r="122" spans="29:37" s="94" customFormat="1" ht="12.75">
      <c r="AC122" s="122"/>
      <c r="AD122" s="105"/>
      <c r="AE122" s="105"/>
      <c r="AF122" s="105"/>
      <c r="AG122" s="105"/>
      <c r="AH122" s="105"/>
      <c r="AI122" s="105"/>
      <c r="AJ122" s="105"/>
      <c r="AK122" s="105"/>
    </row>
    <row r="123" spans="29:37" s="94" customFormat="1" ht="12.75">
      <c r="AC123" s="122"/>
      <c r="AD123" s="105"/>
      <c r="AE123" s="105"/>
      <c r="AF123" s="105"/>
      <c r="AG123" s="105"/>
      <c r="AH123" s="105"/>
      <c r="AI123" s="105"/>
      <c r="AJ123" s="105"/>
      <c r="AK123" s="105"/>
    </row>
    <row r="124" spans="29:37" s="94" customFormat="1" ht="12.75">
      <c r="AC124" s="122"/>
      <c r="AD124" s="105"/>
      <c r="AE124" s="105"/>
      <c r="AF124" s="105"/>
      <c r="AG124" s="105"/>
      <c r="AH124" s="105"/>
      <c r="AI124" s="105"/>
      <c r="AJ124" s="105"/>
      <c r="AK124" s="105"/>
    </row>
    <row r="125" spans="29:37" s="94" customFormat="1" ht="12.75">
      <c r="AC125" s="122"/>
      <c r="AD125" s="105"/>
      <c r="AE125" s="105"/>
      <c r="AF125" s="105"/>
      <c r="AG125" s="105"/>
      <c r="AH125" s="105"/>
      <c r="AI125" s="105"/>
      <c r="AJ125" s="105"/>
      <c r="AK125" s="105"/>
    </row>
    <row r="126" spans="29:37" s="94" customFormat="1" ht="12.75">
      <c r="AC126" s="122"/>
      <c r="AD126" s="105"/>
      <c r="AE126" s="105"/>
      <c r="AF126" s="105"/>
      <c r="AG126" s="105"/>
      <c r="AH126" s="105"/>
      <c r="AI126" s="105"/>
      <c r="AJ126" s="105"/>
      <c r="AK126" s="105"/>
    </row>
    <row r="127" spans="29:37" s="94" customFormat="1" ht="12.75">
      <c r="AC127" s="122"/>
      <c r="AD127" s="105"/>
      <c r="AE127" s="105"/>
      <c r="AF127" s="105"/>
      <c r="AG127" s="105"/>
      <c r="AH127" s="105"/>
      <c r="AI127" s="105"/>
      <c r="AJ127" s="105"/>
      <c r="AK127" s="105"/>
    </row>
    <row r="128" spans="29:37" s="94" customFormat="1" ht="12.75">
      <c r="AC128" s="122"/>
      <c r="AD128" s="105"/>
      <c r="AE128" s="105"/>
      <c r="AF128" s="105"/>
      <c r="AG128" s="105"/>
      <c r="AH128" s="105"/>
      <c r="AI128" s="105"/>
      <c r="AJ128" s="105"/>
      <c r="AK128" s="105"/>
    </row>
    <row r="129" spans="29:37" s="94" customFormat="1" ht="12.75">
      <c r="AC129" s="122"/>
      <c r="AD129" s="105"/>
      <c r="AE129" s="105"/>
      <c r="AF129" s="105"/>
      <c r="AG129" s="105"/>
      <c r="AH129" s="105"/>
      <c r="AI129" s="105"/>
      <c r="AJ129" s="105"/>
      <c r="AK129" s="105"/>
    </row>
    <row r="130" spans="29:37" s="94" customFormat="1" ht="12.75">
      <c r="AC130" s="122"/>
      <c r="AD130" s="105"/>
      <c r="AE130" s="105"/>
      <c r="AF130" s="105"/>
      <c r="AG130" s="105"/>
      <c r="AH130" s="105"/>
      <c r="AI130" s="105"/>
      <c r="AJ130" s="105"/>
      <c r="AK130" s="105"/>
    </row>
    <row r="131" spans="29:37" s="94" customFormat="1" ht="12.75">
      <c r="AC131" s="122"/>
      <c r="AD131" s="105"/>
      <c r="AE131" s="105"/>
      <c r="AF131" s="105"/>
      <c r="AG131" s="105"/>
      <c r="AH131" s="105"/>
      <c r="AI131" s="105"/>
      <c r="AJ131" s="105"/>
      <c r="AK131" s="105"/>
    </row>
    <row r="132" spans="29:37" s="94" customFormat="1" ht="12.75">
      <c r="AC132" s="122"/>
      <c r="AD132" s="105"/>
      <c r="AE132" s="105"/>
      <c r="AF132" s="105"/>
      <c r="AG132" s="105"/>
      <c r="AH132" s="105"/>
      <c r="AI132" s="105"/>
      <c r="AJ132" s="105"/>
      <c r="AK132" s="105"/>
    </row>
    <row r="133" spans="29:37" s="94" customFormat="1" ht="12.75">
      <c r="AC133" s="122"/>
      <c r="AD133" s="105"/>
      <c r="AE133" s="105"/>
      <c r="AF133" s="105"/>
      <c r="AG133" s="105"/>
      <c r="AH133" s="105"/>
      <c r="AI133" s="105"/>
      <c r="AJ133" s="105"/>
      <c r="AK133" s="105"/>
    </row>
    <row r="134" spans="29:37" s="94" customFormat="1" ht="12.75">
      <c r="AC134" s="122"/>
      <c r="AD134" s="105"/>
      <c r="AE134" s="105"/>
      <c r="AF134" s="105"/>
      <c r="AG134" s="105"/>
      <c r="AH134" s="105"/>
      <c r="AI134" s="105"/>
      <c r="AJ134" s="105"/>
      <c r="AK134" s="105"/>
    </row>
    <row r="135" spans="29:37" s="94" customFormat="1" ht="12.75">
      <c r="AC135" s="122"/>
      <c r="AD135" s="105"/>
      <c r="AE135" s="105"/>
      <c r="AF135" s="105"/>
      <c r="AG135" s="105"/>
      <c r="AH135" s="105"/>
      <c r="AI135" s="105"/>
      <c r="AJ135" s="105"/>
      <c r="AK135" s="105"/>
    </row>
    <row r="136" spans="29:37" s="94" customFormat="1" ht="12.75">
      <c r="AC136" s="122"/>
      <c r="AD136" s="105"/>
      <c r="AE136" s="105"/>
      <c r="AF136" s="105"/>
      <c r="AG136" s="105"/>
      <c r="AH136" s="105"/>
      <c r="AI136" s="105"/>
      <c r="AJ136" s="105"/>
      <c r="AK136" s="105"/>
    </row>
    <row r="137" spans="29:37" s="94" customFormat="1" ht="12.75">
      <c r="AC137" s="122"/>
      <c r="AD137" s="105"/>
      <c r="AE137" s="105"/>
      <c r="AF137" s="105"/>
      <c r="AG137" s="105"/>
      <c r="AH137" s="105"/>
      <c r="AI137" s="105"/>
      <c r="AJ137" s="105"/>
      <c r="AK137" s="105"/>
    </row>
    <row r="138" spans="29:37" s="94" customFormat="1" ht="12.75">
      <c r="AC138" s="122"/>
      <c r="AD138" s="105"/>
      <c r="AE138" s="105"/>
      <c r="AF138" s="105"/>
      <c r="AG138" s="105"/>
      <c r="AH138" s="105"/>
      <c r="AI138" s="105"/>
      <c r="AJ138" s="105"/>
      <c r="AK138" s="105"/>
    </row>
    <row r="139" spans="29:37" s="94" customFormat="1" ht="12.75">
      <c r="AC139" s="122"/>
      <c r="AD139" s="105"/>
      <c r="AE139" s="105"/>
      <c r="AF139" s="105"/>
      <c r="AG139" s="105"/>
      <c r="AH139" s="105"/>
      <c r="AI139" s="105"/>
      <c r="AJ139" s="105"/>
      <c r="AK139" s="105"/>
    </row>
    <row r="140" spans="29:37" s="94" customFormat="1" ht="12.75">
      <c r="AC140" s="122"/>
      <c r="AD140" s="105"/>
      <c r="AE140" s="105"/>
      <c r="AF140" s="105"/>
      <c r="AG140" s="105"/>
      <c r="AH140" s="105"/>
      <c r="AI140" s="105"/>
      <c r="AJ140" s="105"/>
      <c r="AK140" s="105"/>
    </row>
    <row r="141" spans="29:37" s="94" customFormat="1" ht="12.75">
      <c r="AC141" s="122"/>
      <c r="AD141" s="105"/>
      <c r="AE141" s="105"/>
      <c r="AF141" s="105"/>
      <c r="AG141" s="105"/>
      <c r="AH141" s="105"/>
      <c r="AI141" s="105"/>
      <c r="AJ141" s="105"/>
      <c r="AK141" s="105"/>
    </row>
    <row r="142" spans="29:37" s="94" customFormat="1" ht="12.75">
      <c r="AC142" s="122"/>
      <c r="AD142" s="105"/>
      <c r="AE142" s="105"/>
      <c r="AF142" s="105"/>
      <c r="AG142" s="105"/>
      <c r="AH142" s="105"/>
      <c r="AI142" s="105"/>
      <c r="AJ142" s="105"/>
      <c r="AK142" s="105"/>
    </row>
    <row r="143" spans="29:37" s="94" customFormat="1" ht="12.75">
      <c r="AC143" s="122"/>
      <c r="AD143" s="105"/>
      <c r="AE143" s="105"/>
      <c r="AF143" s="105"/>
      <c r="AG143" s="105"/>
      <c r="AH143" s="105"/>
      <c r="AI143" s="105"/>
      <c r="AJ143" s="105"/>
      <c r="AK143" s="105"/>
    </row>
    <row r="144" spans="29:37" s="94" customFormat="1" ht="12.75">
      <c r="AC144" s="122"/>
      <c r="AD144" s="105"/>
      <c r="AE144" s="105"/>
      <c r="AF144" s="105"/>
      <c r="AG144" s="105"/>
      <c r="AH144" s="105"/>
      <c r="AI144" s="105"/>
      <c r="AJ144" s="105"/>
      <c r="AK144" s="105"/>
    </row>
    <row r="145" spans="29:37" s="94" customFormat="1" ht="12.75">
      <c r="AC145" s="122"/>
      <c r="AD145" s="105"/>
      <c r="AE145" s="105"/>
      <c r="AF145" s="105"/>
      <c r="AG145" s="105"/>
      <c r="AH145" s="105"/>
      <c r="AI145" s="105"/>
      <c r="AJ145" s="105"/>
      <c r="AK145" s="105"/>
    </row>
    <row r="146" spans="29:37" s="94" customFormat="1" ht="12.75">
      <c r="AC146" s="122"/>
      <c r="AD146" s="105"/>
      <c r="AE146" s="105"/>
      <c r="AF146" s="105"/>
      <c r="AG146" s="105"/>
      <c r="AH146" s="105"/>
      <c r="AI146" s="105"/>
      <c r="AJ146" s="105"/>
      <c r="AK146" s="105"/>
    </row>
    <row r="147" spans="29:37" s="94" customFormat="1" ht="12.75">
      <c r="AC147" s="122"/>
      <c r="AD147" s="105"/>
      <c r="AE147" s="105"/>
      <c r="AF147" s="105"/>
      <c r="AG147" s="105"/>
      <c r="AH147" s="105"/>
      <c r="AI147" s="105"/>
      <c r="AJ147" s="105"/>
      <c r="AK147" s="105"/>
    </row>
    <row r="148" spans="29:37" s="94" customFormat="1" ht="12.75">
      <c r="AC148" s="122"/>
      <c r="AD148" s="105"/>
      <c r="AE148" s="105"/>
      <c r="AF148" s="105"/>
      <c r="AG148" s="105"/>
      <c r="AH148" s="105"/>
      <c r="AI148" s="105"/>
      <c r="AJ148" s="105"/>
      <c r="AK148" s="105"/>
    </row>
    <row r="149" spans="29:37" s="94" customFormat="1" ht="12.75">
      <c r="AC149" s="122"/>
      <c r="AD149" s="105"/>
      <c r="AE149" s="105"/>
      <c r="AF149" s="105"/>
      <c r="AG149" s="105"/>
      <c r="AH149" s="105"/>
      <c r="AI149" s="105"/>
      <c r="AJ149" s="105"/>
      <c r="AK149" s="105"/>
    </row>
    <row r="150" spans="29:37" s="94" customFormat="1" ht="12.75">
      <c r="AC150" s="122"/>
      <c r="AD150" s="105"/>
      <c r="AE150" s="105"/>
      <c r="AF150" s="105"/>
      <c r="AG150" s="105"/>
      <c r="AH150" s="105"/>
      <c r="AI150" s="105"/>
      <c r="AJ150" s="105"/>
      <c r="AK150" s="105"/>
    </row>
    <row r="151" spans="29:37" s="94" customFormat="1" ht="12.75">
      <c r="AC151" s="122"/>
      <c r="AD151" s="105"/>
      <c r="AE151" s="105"/>
      <c r="AF151" s="105"/>
      <c r="AG151" s="105"/>
      <c r="AH151" s="105"/>
      <c r="AI151" s="105"/>
      <c r="AJ151" s="105"/>
      <c r="AK151" s="105"/>
    </row>
    <row r="152" spans="29:37" s="94" customFormat="1" ht="12.75">
      <c r="AC152" s="122"/>
      <c r="AD152" s="105"/>
      <c r="AE152" s="105"/>
      <c r="AF152" s="105"/>
      <c r="AG152" s="105"/>
      <c r="AH152" s="105"/>
      <c r="AI152" s="105"/>
      <c r="AJ152" s="105"/>
      <c r="AK152" s="105"/>
    </row>
    <row r="153" spans="29:37" s="94" customFormat="1" ht="12.75">
      <c r="AC153" s="122"/>
      <c r="AD153" s="105"/>
      <c r="AE153" s="105"/>
      <c r="AF153" s="105"/>
      <c r="AG153" s="105"/>
      <c r="AH153" s="105"/>
      <c r="AI153" s="105"/>
      <c r="AJ153" s="105"/>
      <c r="AK153" s="105"/>
    </row>
    <row r="154" spans="29:37" s="94" customFormat="1" ht="12.75">
      <c r="AC154" s="122"/>
      <c r="AD154" s="105"/>
      <c r="AE154" s="105"/>
      <c r="AF154" s="105"/>
      <c r="AG154" s="105"/>
      <c r="AH154" s="105"/>
      <c r="AI154" s="105"/>
      <c r="AJ154" s="105"/>
      <c r="AK154" s="105"/>
    </row>
    <row r="155" spans="29:37" s="94" customFormat="1" ht="12.75">
      <c r="AC155" s="122"/>
      <c r="AD155" s="105"/>
      <c r="AE155" s="105"/>
      <c r="AF155" s="105"/>
      <c r="AG155" s="105"/>
      <c r="AH155" s="105"/>
      <c r="AI155" s="105"/>
      <c r="AJ155" s="105"/>
      <c r="AK155" s="105"/>
    </row>
    <row r="156" spans="29:37" s="94" customFormat="1" ht="12.75">
      <c r="AC156" s="122"/>
      <c r="AD156" s="105"/>
      <c r="AE156" s="105"/>
      <c r="AF156" s="105"/>
      <c r="AG156" s="105"/>
      <c r="AH156" s="105"/>
      <c r="AI156" s="105"/>
      <c r="AJ156" s="105"/>
      <c r="AK156" s="105"/>
    </row>
    <row r="157" spans="29:37" s="94" customFormat="1" ht="12.75">
      <c r="AC157" s="122"/>
      <c r="AD157" s="105"/>
      <c r="AE157" s="105"/>
      <c r="AF157" s="105"/>
      <c r="AG157" s="105"/>
      <c r="AH157" s="105"/>
      <c r="AI157" s="105"/>
      <c r="AJ157" s="105"/>
      <c r="AK157" s="105"/>
    </row>
    <row r="158" spans="29:37" s="94" customFormat="1" ht="12.75">
      <c r="AC158" s="122"/>
      <c r="AD158" s="105"/>
      <c r="AE158" s="105"/>
      <c r="AF158" s="105"/>
      <c r="AG158" s="105"/>
      <c r="AH158" s="105"/>
      <c r="AI158" s="105"/>
      <c r="AJ158" s="105"/>
      <c r="AK158" s="105"/>
    </row>
    <row r="159" spans="29:37" s="94" customFormat="1" ht="12.75">
      <c r="AC159" s="122"/>
      <c r="AD159" s="105"/>
      <c r="AE159" s="105"/>
      <c r="AF159" s="105"/>
      <c r="AG159" s="105"/>
      <c r="AH159" s="105"/>
      <c r="AI159" s="105"/>
      <c r="AJ159" s="105"/>
      <c r="AK159" s="105"/>
    </row>
    <row r="160" spans="29:37" s="94" customFormat="1" ht="12.75">
      <c r="AC160" s="122"/>
      <c r="AD160" s="105"/>
      <c r="AE160" s="105"/>
      <c r="AF160" s="105"/>
      <c r="AG160" s="105"/>
      <c r="AH160" s="105"/>
      <c r="AI160" s="105"/>
      <c r="AJ160" s="105"/>
      <c r="AK160" s="105"/>
    </row>
    <row r="161" spans="29:37" s="94" customFormat="1" ht="12.75">
      <c r="AC161" s="122"/>
      <c r="AD161" s="105"/>
      <c r="AE161" s="105"/>
      <c r="AF161" s="105"/>
      <c r="AG161" s="105"/>
      <c r="AH161" s="105"/>
      <c r="AI161" s="105"/>
      <c r="AJ161" s="105"/>
      <c r="AK161" s="105"/>
    </row>
    <row r="162" spans="29:37" s="94" customFormat="1" ht="12.75">
      <c r="AC162" s="122"/>
      <c r="AD162" s="105"/>
      <c r="AE162" s="105"/>
      <c r="AF162" s="105"/>
      <c r="AG162" s="105"/>
      <c r="AH162" s="105"/>
      <c r="AI162" s="105"/>
      <c r="AJ162" s="105"/>
      <c r="AK162" s="105"/>
    </row>
    <row r="163" spans="29:37" s="94" customFormat="1" ht="12.75">
      <c r="AC163" s="122"/>
      <c r="AD163" s="105"/>
      <c r="AE163" s="105"/>
      <c r="AF163" s="105"/>
      <c r="AG163" s="105"/>
      <c r="AH163" s="105"/>
      <c r="AI163" s="105"/>
      <c r="AJ163" s="105"/>
      <c r="AK163" s="105"/>
    </row>
    <row r="164" spans="29:37" s="94" customFormat="1" ht="12.75">
      <c r="AC164" s="122"/>
      <c r="AD164" s="105"/>
      <c r="AE164" s="105"/>
      <c r="AF164" s="105"/>
      <c r="AG164" s="105"/>
      <c r="AH164" s="105"/>
      <c r="AI164" s="105"/>
      <c r="AJ164" s="105"/>
      <c r="AK164" s="105"/>
    </row>
    <row r="165" spans="29:37" s="94" customFormat="1" ht="12.75">
      <c r="AC165" s="122"/>
      <c r="AD165" s="105"/>
      <c r="AE165" s="105"/>
      <c r="AF165" s="105"/>
      <c r="AG165" s="105"/>
      <c r="AH165" s="105"/>
      <c r="AI165" s="105"/>
      <c r="AJ165" s="105"/>
      <c r="AK165" s="105"/>
    </row>
    <row r="166" spans="29:37" s="94" customFormat="1" ht="12.75">
      <c r="AC166" s="122"/>
      <c r="AD166" s="105"/>
      <c r="AE166" s="105"/>
      <c r="AF166" s="105"/>
      <c r="AG166" s="105"/>
      <c r="AH166" s="105"/>
      <c r="AI166" s="105"/>
      <c r="AJ166" s="105"/>
      <c r="AK166" s="105"/>
    </row>
    <row r="167" spans="29:37" s="94" customFormat="1" ht="12.75">
      <c r="AC167" s="122"/>
      <c r="AD167" s="105"/>
      <c r="AE167" s="105"/>
      <c r="AF167" s="105"/>
      <c r="AG167" s="105"/>
      <c r="AH167" s="105"/>
      <c r="AI167" s="105"/>
      <c r="AJ167" s="105"/>
      <c r="AK167" s="105"/>
    </row>
    <row r="168" spans="29:37" s="94" customFormat="1" ht="12.75">
      <c r="AC168" s="122"/>
      <c r="AD168" s="105"/>
      <c r="AE168" s="105"/>
      <c r="AF168" s="105"/>
      <c r="AG168" s="105"/>
      <c r="AH168" s="105"/>
      <c r="AI168" s="105"/>
      <c r="AJ168" s="105"/>
      <c r="AK168" s="105"/>
    </row>
    <row r="169" spans="29:37" s="94" customFormat="1" ht="12.75">
      <c r="AC169" s="122"/>
      <c r="AD169" s="105"/>
      <c r="AE169" s="105"/>
      <c r="AF169" s="105"/>
      <c r="AG169" s="105"/>
      <c r="AH169" s="105"/>
      <c r="AI169" s="105"/>
      <c r="AJ169" s="105"/>
      <c r="AK169" s="105"/>
    </row>
    <row r="170" spans="29:37" s="94" customFormat="1" ht="12.75">
      <c r="AC170" s="122"/>
      <c r="AD170" s="105"/>
      <c r="AE170" s="105"/>
      <c r="AF170" s="105"/>
      <c r="AG170" s="105"/>
      <c r="AH170" s="105"/>
      <c r="AI170" s="105"/>
      <c r="AJ170" s="105"/>
      <c r="AK170" s="105"/>
    </row>
    <row r="171" spans="29:37" s="94" customFormat="1" ht="12.75">
      <c r="AC171" s="122"/>
      <c r="AD171" s="105"/>
      <c r="AE171" s="105"/>
      <c r="AF171" s="105"/>
      <c r="AG171" s="105"/>
      <c r="AH171" s="105"/>
      <c r="AI171" s="105"/>
      <c r="AJ171" s="105"/>
      <c r="AK171" s="105"/>
    </row>
    <row r="172" spans="29:37" s="94" customFormat="1" ht="12.75">
      <c r="AC172" s="122"/>
      <c r="AD172" s="105"/>
      <c r="AE172" s="105"/>
      <c r="AF172" s="105"/>
      <c r="AG172" s="105"/>
      <c r="AH172" s="105"/>
      <c r="AI172" s="105"/>
      <c r="AJ172" s="105"/>
      <c r="AK172" s="105"/>
    </row>
    <row r="173" spans="29:37" s="94" customFormat="1" ht="12.75">
      <c r="AC173" s="122"/>
      <c r="AD173" s="105"/>
      <c r="AE173" s="105"/>
      <c r="AF173" s="105"/>
      <c r="AG173" s="105"/>
      <c r="AH173" s="105"/>
      <c r="AI173" s="105"/>
      <c r="AJ173" s="105"/>
      <c r="AK173" s="105"/>
    </row>
    <row r="174" spans="29:37" s="94" customFormat="1" ht="12.75">
      <c r="AC174" s="122"/>
      <c r="AD174" s="105"/>
      <c r="AE174" s="105"/>
      <c r="AF174" s="105"/>
      <c r="AG174" s="105"/>
      <c r="AH174" s="105"/>
      <c r="AI174" s="105"/>
      <c r="AJ174" s="105"/>
      <c r="AK174" s="105"/>
    </row>
    <row r="175" spans="29:37" s="94" customFormat="1" ht="12.75">
      <c r="AC175" s="122"/>
      <c r="AD175" s="105"/>
      <c r="AE175" s="105"/>
      <c r="AF175" s="105"/>
      <c r="AG175" s="105"/>
      <c r="AH175" s="105"/>
      <c r="AI175" s="105"/>
      <c r="AJ175" s="105"/>
      <c r="AK175" s="105"/>
    </row>
    <row r="176" spans="29:37" s="94" customFormat="1" ht="12.75">
      <c r="AC176" s="122"/>
      <c r="AD176" s="105"/>
      <c r="AE176" s="105"/>
      <c r="AF176" s="105"/>
      <c r="AG176" s="105"/>
      <c r="AH176" s="105"/>
      <c r="AI176" s="105"/>
      <c r="AJ176" s="105"/>
      <c r="AK176" s="105"/>
    </row>
    <row r="177" spans="29:37" s="94" customFormat="1" ht="12.75">
      <c r="AC177" s="122"/>
      <c r="AD177" s="105"/>
      <c r="AE177" s="105"/>
      <c r="AF177" s="105"/>
      <c r="AG177" s="105"/>
      <c r="AH177" s="105"/>
      <c r="AI177" s="105"/>
      <c r="AJ177" s="105"/>
      <c r="AK177" s="105"/>
    </row>
    <row r="178" spans="29:37" s="94" customFormat="1" ht="12.75">
      <c r="AC178" s="122"/>
      <c r="AD178" s="105"/>
      <c r="AE178" s="105"/>
      <c r="AF178" s="105"/>
      <c r="AG178" s="105"/>
      <c r="AH178" s="105"/>
      <c r="AI178" s="105"/>
      <c r="AJ178" s="105"/>
      <c r="AK178" s="105"/>
    </row>
    <row r="179" spans="29:37" s="94" customFormat="1" ht="12.75">
      <c r="AC179" s="122"/>
      <c r="AD179" s="105"/>
      <c r="AE179" s="105"/>
      <c r="AF179" s="105"/>
      <c r="AG179" s="105"/>
      <c r="AH179" s="105"/>
      <c r="AI179" s="105"/>
      <c r="AJ179" s="105"/>
      <c r="AK179" s="105"/>
    </row>
    <row r="180" spans="29:37" s="94" customFormat="1" ht="12.75">
      <c r="AC180" s="122"/>
      <c r="AD180" s="105"/>
      <c r="AE180" s="105"/>
      <c r="AF180" s="105"/>
      <c r="AG180" s="105"/>
      <c r="AH180" s="105"/>
      <c r="AI180" s="105"/>
      <c r="AJ180" s="105"/>
      <c r="AK180" s="105"/>
    </row>
    <row r="181" spans="29:37" s="94" customFormat="1" ht="12.75">
      <c r="AC181" s="122"/>
      <c r="AD181" s="105"/>
      <c r="AE181" s="105"/>
      <c r="AF181" s="105"/>
      <c r="AG181" s="105"/>
      <c r="AH181" s="105"/>
      <c r="AI181" s="105"/>
      <c r="AJ181" s="105"/>
      <c r="AK181" s="105"/>
    </row>
    <row r="182" spans="29:37" s="94" customFormat="1" ht="12.75">
      <c r="AC182" s="122"/>
      <c r="AD182" s="105"/>
      <c r="AE182" s="105"/>
      <c r="AF182" s="105"/>
      <c r="AG182" s="105"/>
      <c r="AH182" s="105"/>
      <c r="AI182" s="105"/>
      <c r="AJ182" s="105"/>
      <c r="AK182" s="105"/>
    </row>
    <row r="183" spans="29:37" s="94" customFormat="1" ht="12.75">
      <c r="AC183" s="122"/>
      <c r="AD183" s="105"/>
      <c r="AE183" s="105"/>
      <c r="AF183" s="105"/>
      <c r="AG183" s="105"/>
      <c r="AH183" s="105"/>
      <c r="AI183" s="105"/>
      <c r="AJ183" s="105"/>
      <c r="AK183" s="105"/>
    </row>
    <row r="184" spans="29:37" s="94" customFormat="1" ht="12.75">
      <c r="AC184" s="122"/>
      <c r="AD184" s="105"/>
      <c r="AE184" s="105"/>
      <c r="AF184" s="105"/>
      <c r="AG184" s="105"/>
      <c r="AH184" s="105"/>
      <c r="AI184" s="105"/>
      <c r="AJ184" s="105"/>
      <c r="AK184" s="105"/>
    </row>
    <row r="185" spans="29:37" s="94" customFormat="1" ht="12.75">
      <c r="AC185" s="122"/>
      <c r="AD185" s="105"/>
      <c r="AE185" s="105"/>
      <c r="AF185" s="105"/>
      <c r="AG185" s="105"/>
      <c r="AH185" s="105"/>
      <c r="AI185" s="105"/>
      <c r="AJ185" s="105"/>
      <c r="AK185" s="105"/>
    </row>
    <row r="186" spans="29:37" s="94" customFormat="1" ht="12.75">
      <c r="AC186" s="122"/>
      <c r="AD186" s="105"/>
      <c r="AE186" s="105"/>
      <c r="AF186" s="105"/>
      <c r="AG186" s="105"/>
      <c r="AH186" s="105"/>
      <c r="AI186" s="105"/>
      <c r="AJ186" s="105"/>
      <c r="AK186" s="105"/>
    </row>
    <row r="187" spans="29:37" s="94" customFormat="1" ht="12.75">
      <c r="AC187" s="122"/>
      <c r="AD187" s="105"/>
      <c r="AE187" s="105"/>
      <c r="AF187" s="105"/>
      <c r="AG187" s="105"/>
      <c r="AH187" s="105"/>
      <c r="AI187" s="105"/>
      <c r="AJ187" s="105"/>
      <c r="AK187" s="105"/>
    </row>
    <row r="188" spans="29:37" s="94" customFormat="1" ht="12.75">
      <c r="AC188" s="122"/>
      <c r="AD188" s="105"/>
      <c r="AE188" s="105"/>
      <c r="AF188" s="105"/>
      <c r="AG188" s="105"/>
      <c r="AH188" s="105"/>
      <c r="AI188" s="105"/>
      <c r="AJ188" s="105"/>
      <c r="AK188" s="105"/>
    </row>
    <row r="189" spans="29:37" s="94" customFormat="1" ht="12.75">
      <c r="AC189" s="122"/>
      <c r="AD189" s="105"/>
      <c r="AE189" s="105"/>
      <c r="AF189" s="105"/>
      <c r="AG189" s="105"/>
      <c r="AH189" s="105"/>
      <c r="AI189" s="105"/>
      <c r="AJ189" s="105"/>
      <c r="AK189" s="105"/>
    </row>
    <row r="190" spans="29:37" s="94" customFormat="1" ht="12.75">
      <c r="AC190" s="122"/>
      <c r="AD190" s="105"/>
      <c r="AE190" s="105"/>
      <c r="AF190" s="105"/>
      <c r="AG190" s="105"/>
      <c r="AH190" s="105"/>
      <c r="AI190" s="105"/>
      <c r="AJ190" s="105"/>
      <c r="AK190" s="105"/>
    </row>
    <row r="191" spans="29:37" s="94" customFormat="1" ht="12.75">
      <c r="AC191" s="122"/>
      <c r="AD191" s="105"/>
      <c r="AE191" s="105"/>
      <c r="AF191" s="105"/>
      <c r="AG191" s="105"/>
      <c r="AH191" s="105"/>
      <c r="AI191" s="105"/>
      <c r="AJ191" s="105"/>
      <c r="AK191" s="105"/>
    </row>
    <row r="192" spans="29:37" s="94" customFormat="1" ht="12.75">
      <c r="AC192" s="122"/>
      <c r="AD192" s="105"/>
      <c r="AE192" s="105"/>
      <c r="AF192" s="105"/>
      <c r="AG192" s="105"/>
      <c r="AH192" s="105"/>
      <c r="AI192" s="105"/>
      <c r="AJ192" s="105"/>
      <c r="AK192" s="105"/>
    </row>
    <row r="193" spans="29:37" s="94" customFormat="1" ht="12.75">
      <c r="AC193" s="122"/>
      <c r="AD193" s="105"/>
      <c r="AE193" s="105"/>
      <c r="AF193" s="105"/>
      <c r="AG193" s="105"/>
      <c r="AH193" s="105"/>
      <c r="AI193" s="105"/>
      <c r="AJ193" s="105"/>
      <c r="AK193" s="105"/>
    </row>
    <row r="194" spans="29:37" s="94" customFormat="1" ht="12.75">
      <c r="AC194" s="122"/>
      <c r="AD194" s="105"/>
      <c r="AE194" s="105"/>
      <c r="AF194" s="105"/>
      <c r="AG194" s="105"/>
      <c r="AH194" s="105"/>
      <c r="AI194" s="105"/>
      <c r="AJ194" s="105"/>
      <c r="AK194" s="105"/>
    </row>
    <row r="195" spans="29:37" s="94" customFormat="1" ht="12.75">
      <c r="AC195" s="122"/>
      <c r="AD195" s="105"/>
      <c r="AE195" s="105"/>
      <c r="AF195" s="105"/>
      <c r="AG195" s="105"/>
      <c r="AH195" s="105"/>
      <c r="AI195" s="105"/>
      <c r="AJ195" s="105"/>
      <c r="AK195" s="105"/>
    </row>
    <row r="196" spans="29:37" s="94" customFormat="1" ht="12.75">
      <c r="AC196" s="122"/>
      <c r="AD196" s="105"/>
      <c r="AE196" s="105"/>
      <c r="AF196" s="105"/>
      <c r="AG196" s="105"/>
      <c r="AH196" s="105"/>
      <c r="AI196" s="105"/>
      <c r="AJ196" s="105"/>
      <c r="AK196" s="105"/>
    </row>
    <row r="197" spans="29:37" s="94" customFormat="1" ht="12.75">
      <c r="AC197" s="122"/>
      <c r="AD197" s="105"/>
      <c r="AE197" s="105"/>
      <c r="AF197" s="105"/>
      <c r="AG197" s="105"/>
      <c r="AH197" s="105"/>
      <c r="AI197" s="105"/>
      <c r="AJ197" s="105"/>
      <c r="AK197" s="105"/>
    </row>
    <row r="198" spans="29:37" s="94" customFormat="1" ht="12.75">
      <c r="AC198" s="122"/>
      <c r="AD198" s="105"/>
      <c r="AE198" s="105"/>
      <c r="AF198" s="105"/>
      <c r="AG198" s="105"/>
      <c r="AH198" s="105"/>
      <c r="AI198" s="105"/>
      <c r="AJ198" s="105"/>
      <c r="AK198" s="105"/>
    </row>
    <row r="199" spans="29:37" s="94" customFormat="1" ht="12.75">
      <c r="AC199" s="122"/>
      <c r="AD199" s="105"/>
      <c r="AE199" s="105"/>
      <c r="AF199" s="105"/>
      <c r="AG199" s="105"/>
      <c r="AH199" s="105"/>
      <c r="AI199" s="105"/>
      <c r="AJ199" s="105"/>
      <c r="AK199" s="105"/>
    </row>
    <row r="200" spans="29:37" s="94" customFormat="1" ht="12.75">
      <c r="AC200" s="122"/>
      <c r="AD200" s="105"/>
      <c r="AE200" s="105"/>
      <c r="AF200" s="105"/>
      <c r="AG200" s="105"/>
      <c r="AH200" s="105"/>
      <c r="AI200" s="105"/>
      <c r="AJ200" s="105"/>
      <c r="AK200" s="105"/>
    </row>
    <row r="201" spans="29:37" s="94" customFormat="1" ht="12.75">
      <c r="AC201" s="122"/>
      <c r="AD201" s="105"/>
      <c r="AE201" s="105"/>
      <c r="AF201" s="105"/>
      <c r="AG201" s="105"/>
      <c r="AH201" s="105"/>
      <c r="AI201" s="105"/>
      <c r="AJ201" s="105"/>
      <c r="AK201" s="105"/>
    </row>
    <row r="202" spans="29:37" s="94" customFormat="1" ht="12.75">
      <c r="AC202" s="122"/>
      <c r="AD202" s="105"/>
      <c r="AE202" s="105"/>
      <c r="AF202" s="105"/>
      <c r="AG202" s="105"/>
      <c r="AH202" s="105"/>
      <c r="AI202" s="105"/>
      <c r="AJ202" s="105"/>
      <c r="AK202" s="105"/>
    </row>
    <row r="203" spans="29:37" s="94" customFormat="1" ht="12.75">
      <c r="AC203" s="122"/>
      <c r="AD203" s="105"/>
      <c r="AE203" s="105"/>
      <c r="AF203" s="105"/>
      <c r="AG203" s="105"/>
      <c r="AH203" s="105"/>
      <c r="AI203" s="105"/>
      <c r="AJ203" s="105"/>
      <c r="AK203" s="105"/>
    </row>
    <row r="204" spans="29:37" s="94" customFormat="1" ht="12.75">
      <c r="AC204" s="122"/>
      <c r="AD204" s="105"/>
      <c r="AE204" s="105"/>
      <c r="AF204" s="105"/>
      <c r="AG204" s="105"/>
      <c r="AH204" s="105"/>
      <c r="AI204" s="105"/>
      <c r="AJ204" s="105"/>
      <c r="AK204" s="105"/>
    </row>
    <row r="205" spans="29:37" s="94" customFormat="1" ht="12.75">
      <c r="AC205" s="122"/>
      <c r="AD205" s="105"/>
      <c r="AE205" s="105"/>
      <c r="AF205" s="105"/>
      <c r="AG205" s="105"/>
      <c r="AH205" s="105"/>
      <c r="AI205" s="105"/>
      <c r="AJ205" s="105"/>
      <c r="AK205" s="105"/>
    </row>
    <row r="206" spans="29:37" s="94" customFormat="1" ht="12.75">
      <c r="AC206" s="122"/>
      <c r="AD206" s="105"/>
      <c r="AE206" s="105"/>
      <c r="AF206" s="105"/>
      <c r="AG206" s="105"/>
      <c r="AH206" s="105"/>
      <c r="AI206" s="105"/>
      <c r="AJ206" s="105"/>
      <c r="AK206" s="105"/>
    </row>
    <row r="207" spans="29:37" s="94" customFormat="1" ht="12.75">
      <c r="AC207" s="122"/>
      <c r="AD207" s="105"/>
      <c r="AE207" s="105"/>
      <c r="AF207" s="105"/>
      <c r="AG207" s="105"/>
      <c r="AH207" s="105"/>
      <c r="AI207" s="105"/>
      <c r="AJ207" s="105"/>
      <c r="AK207" s="105"/>
    </row>
    <row r="208" spans="29:37" s="94" customFormat="1" ht="12.75">
      <c r="AC208" s="122"/>
      <c r="AD208" s="105"/>
      <c r="AE208" s="105"/>
      <c r="AF208" s="105"/>
      <c r="AG208" s="105"/>
      <c r="AH208" s="105"/>
      <c r="AI208" s="105"/>
      <c r="AJ208" s="105"/>
      <c r="AK208" s="105"/>
    </row>
    <row r="209" spans="29:37" s="94" customFormat="1" ht="12.75">
      <c r="AC209" s="122"/>
      <c r="AD209" s="105"/>
      <c r="AE209" s="105"/>
      <c r="AF209" s="105"/>
      <c r="AG209" s="105"/>
      <c r="AH209" s="105"/>
      <c r="AI209" s="105"/>
      <c r="AJ209" s="105"/>
      <c r="AK209" s="105"/>
    </row>
    <row r="210" spans="29:37" s="94" customFormat="1" ht="12.75">
      <c r="AC210" s="122"/>
      <c r="AD210" s="105"/>
      <c r="AE210" s="105"/>
      <c r="AF210" s="105"/>
      <c r="AG210" s="105"/>
      <c r="AH210" s="105"/>
      <c r="AI210" s="105"/>
      <c r="AJ210" s="105"/>
      <c r="AK210" s="105"/>
    </row>
    <row r="211" spans="29:37" s="94" customFormat="1" ht="12.75">
      <c r="AC211" s="122"/>
      <c r="AD211" s="105"/>
      <c r="AE211" s="105"/>
      <c r="AF211" s="105"/>
      <c r="AG211" s="105"/>
      <c r="AH211" s="105"/>
      <c r="AI211" s="105"/>
      <c r="AJ211" s="105"/>
      <c r="AK211" s="105"/>
    </row>
    <row r="212" spans="29:37" s="94" customFormat="1" ht="12.75">
      <c r="AC212" s="122"/>
      <c r="AD212" s="105"/>
      <c r="AE212" s="105"/>
      <c r="AF212" s="105"/>
      <c r="AG212" s="105"/>
      <c r="AH212" s="105"/>
      <c r="AI212" s="105"/>
      <c r="AJ212" s="105"/>
      <c r="AK212" s="105"/>
    </row>
    <row r="213" spans="29:37" s="94" customFormat="1" ht="12.75">
      <c r="AC213" s="122"/>
      <c r="AD213" s="105"/>
      <c r="AE213" s="105"/>
      <c r="AF213" s="105"/>
      <c r="AG213" s="105"/>
      <c r="AH213" s="105"/>
      <c r="AI213" s="105"/>
      <c r="AJ213" s="105"/>
      <c r="AK213" s="105"/>
    </row>
    <row r="214" spans="29:37" s="94" customFormat="1" ht="12.75">
      <c r="AC214" s="122"/>
      <c r="AD214" s="105"/>
      <c r="AE214" s="105"/>
      <c r="AF214" s="105"/>
      <c r="AG214" s="105"/>
      <c r="AH214" s="105"/>
      <c r="AI214" s="105"/>
      <c r="AJ214" s="105"/>
      <c r="AK214" s="105"/>
    </row>
    <row r="215" spans="29:37" s="94" customFormat="1" ht="12.75">
      <c r="AC215" s="122"/>
      <c r="AD215" s="105"/>
      <c r="AE215" s="105"/>
      <c r="AF215" s="105"/>
      <c r="AG215" s="105"/>
      <c r="AH215" s="105"/>
      <c r="AI215" s="105"/>
      <c r="AJ215" s="105"/>
      <c r="AK215" s="105"/>
    </row>
    <row r="216" spans="29:37" s="94" customFormat="1" ht="12.75">
      <c r="AC216" s="122"/>
      <c r="AD216" s="105"/>
      <c r="AE216" s="105"/>
      <c r="AF216" s="105"/>
      <c r="AG216" s="105"/>
      <c r="AH216" s="105"/>
      <c r="AI216" s="105"/>
      <c r="AJ216" s="105"/>
      <c r="AK216" s="105"/>
    </row>
    <row r="217" spans="29:37" s="94" customFormat="1" ht="12.75">
      <c r="AC217" s="122"/>
      <c r="AD217" s="105"/>
      <c r="AE217" s="105"/>
      <c r="AF217" s="105"/>
      <c r="AG217" s="105"/>
      <c r="AH217" s="105"/>
      <c r="AI217" s="105"/>
      <c r="AJ217" s="105"/>
      <c r="AK217" s="105"/>
    </row>
    <row r="218" spans="29:37" s="94" customFormat="1" ht="12.75">
      <c r="AC218" s="122"/>
      <c r="AD218" s="105"/>
      <c r="AE218" s="105"/>
      <c r="AF218" s="105"/>
      <c r="AG218" s="105"/>
      <c r="AH218" s="105"/>
      <c r="AI218" s="105"/>
      <c r="AJ218" s="105"/>
      <c r="AK218" s="105"/>
    </row>
    <row r="219" spans="29:37" s="94" customFormat="1" ht="12.75">
      <c r="AC219" s="122"/>
      <c r="AD219" s="105"/>
      <c r="AE219" s="105"/>
      <c r="AF219" s="105"/>
      <c r="AG219" s="105"/>
      <c r="AH219" s="105"/>
      <c r="AI219" s="105"/>
      <c r="AJ219" s="105"/>
      <c r="AK219" s="105"/>
    </row>
    <row r="220" spans="29:37" s="94" customFormat="1" ht="12.75">
      <c r="AC220" s="122"/>
      <c r="AD220" s="105"/>
      <c r="AE220" s="105"/>
      <c r="AF220" s="105"/>
      <c r="AG220" s="105"/>
      <c r="AH220" s="105"/>
      <c r="AI220" s="105"/>
      <c r="AJ220" s="105"/>
      <c r="AK220" s="105"/>
    </row>
    <row r="221" spans="29:37" s="94" customFormat="1" ht="12.75">
      <c r="AC221" s="122"/>
      <c r="AD221" s="105"/>
      <c r="AE221" s="105"/>
      <c r="AF221" s="105"/>
      <c r="AG221" s="105"/>
      <c r="AH221" s="105"/>
      <c r="AI221" s="105"/>
      <c r="AJ221" s="105"/>
      <c r="AK221" s="105"/>
    </row>
    <row r="222" spans="29:37" s="94" customFormat="1" ht="12.75">
      <c r="AC222" s="122"/>
      <c r="AD222" s="105"/>
      <c r="AE222" s="105"/>
      <c r="AF222" s="105"/>
      <c r="AG222" s="105"/>
      <c r="AH222" s="105"/>
      <c r="AI222" s="105"/>
      <c r="AJ222" s="105"/>
      <c r="AK222" s="105"/>
    </row>
    <row r="223" spans="29:37" s="94" customFormat="1" ht="12.75">
      <c r="AC223" s="122"/>
      <c r="AD223" s="105"/>
      <c r="AE223" s="105"/>
      <c r="AF223" s="105"/>
      <c r="AG223" s="105"/>
      <c r="AH223" s="105"/>
      <c r="AI223" s="105"/>
      <c r="AJ223" s="105"/>
      <c r="AK223" s="105"/>
    </row>
    <row r="224" spans="29:37" s="94" customFormat="1" ht="12.75">
      <c r="AC224" s="122"/>
      <c r="AD224" s="105"/>
      <c r="AE224" s="105"/>
      <c r="AF224" s="105"/>
      <c r="AG224" s="105"/>
      <c r="AH224" s="105"/>
      <c r="AI224" s="105"/>
      <c r="AJ224" s="105"/>
      <c r="AK224" s="105"/>
    </row>
    <row r="225" spans="29:37" s="94" customFormat="1" ht="12.75">
      <c r="AC225" s="122"/>
      <c r="AD225" s="105"/>
      <c r="AE225" s="105"/>
      <c r="AF225" s="105"/>
      <c r="AG225" s="105"/>
      <c r="AH225" s="105"/>
      <c r="AI225" s="105"/>
      <c r="AJ225" s="105"/>
      <c r="AK225" s="105"/>
    </row>
    <row r="226" spans="29:37" s="94" customFormat="1" ht="12.75">
      <c r="AC226" s="122"/>
      <c r="AD226" s="105"/>
      <c r="AE226" s="105"/>
      <c r="AF226" s="105"/>
      <c r="AG226" s="105"/>
      <c r="AH226" s="105"/>
      <c r="AI226" s="105"/>
      <c r="AJ226" s="105"/>
      <c r="AK226" s="105"/>
    </row>
    <row r="227" spans="29:37" s="94" customFormat="1" ht="12.75">
      <c r="AC227" s="122"/>
      <c r="AD227" s="105"/>
      <c r="AE227" s="105"/>
      <c r="AF227" s="105"/>
      <c r="AG227" s="105"/>
      <c r="AH227" s="105"/>
      <c r="AI227" s="105"/>
      <c r="AJ227" s="105"/>
      <c r="AK227" s="105"/>
    </row>
    <row r="228" spans="29:37" s="94" customFormat="1" ht="12.75">
      <c r="AC228" s="122"/>
      <c r="AD228" s="105"/>
      <c r="AE228" s="105"/>
      <c r="AF228" s="105"/>
      <c r="AG228" s="105"/>
      <c r="AH228" s="105"/>
      <c r="AI228" s="105"/>
      <c r="AJ228" s="105"/>
      <c r="AK228" s="105"/>
    </row>
    <row r="229" spans="29:37" s="94" customFormat="1" ht="12.75">
      <c r="AC229" s="122"/>
      <c r="AD229" s="105"/>
      <c r="AE229" s="105"/>
      <c r="AF229" s="105"/>
      <c r="AG229" s="105"/>
      <c r="AH229" s="105"/>
      <c r="AI229" s="105"/>
      <c r="AJ229" s="105"/>
      <c r="AK229" s="105"/>
    </row>
    <row r="230" spans="29:37" s="94" customFormat="1" ht="12.75">
      <c r="AC230" s="122"/>
      <c r="AD230" s="105"/>
      <c r="AE230" s="105"/>
      <c r="AF230" s="105"/>
      <c r="AG230" s="105"/>
      <c r="AH230" s="105"/>
      <c r="AI230" s="105"/>
      <c r="AJ230" s="105"/>
      <c r="AK230" s="105"/>
    </row>
    <row r="231" spans="29:37" s="94" customFormat="1" ht="12.75">
      <c r="AC231" s="122"/>
      <c r="AD231" s="105"/>
      <c r="AE231" s="105"/>
      <c r="AF231" s="105"/>
      <c r="AG231" s="105"/>
      <c r="AH231" s="105"/>
      <c r="AI231" s="105"/>
      <c r="AJ231" s="105"/>
      <c r="AK231" s="105"/>
    </row>
    <row r="232" spans="29:37" s="94" customFormat="1" ht="12.75">
      <c r="AC232" s="122"/>
      <c r="AD232" s="105"/>
      <c r="AE232" s="105"/>
      <c r="AF232" s="105"/>
      <c r="AG232" s="105"/>
      <c r="AH232" s="105"/>
      <c r="AI232" s="105"/>
      <c r="AJ232" s="105"/>
      <c r="AK232" s="105"/>
    </row>
    <row r="233" spans="29:37" s="94" customFormat="1" ht="12.75">
      <c r="AC233" s="122"/>
      <c r="AD233" s="105"/>
      <c r="AE233" s="105"/>
      <c r="AF233" s="105"/>
      <c r="AG233" s="105"/>
      <c r="AH233" s="105"/>
      <c r="AI233" s="105"/>
      <c r="AJ233" s="105"/>
      <c r="AK233" s="105"/>
    </row>
    <row r="234" spans="29:37" s="94" customFormat="1" ht="12.75">
      <c r="AC234" s="122"/>
      <c r="AD234" s="105"/>
      <c r="AE234" s="105"/>
      <c r="AF234" s="105"/>
      <c r="AG234" s="105"/>
      <c r="AH234" s="105"/>
      <c r="AI234" s="105"/>
      <c r="AJ234" s="105"/>
      <c r="AK234" s="105"/>
    </row>
    <row r="235" spans="29:37" s="94" customFormat="1" ht="12.75">
      <c r="AC235" s="122"/>
      <c r="AD235" s="105"/>
      <c r="AE235" s="105"/>
      <c r="AF235" s="105"/>
      <c r="AG235" s="105"/>
      <c r="AH235" s="105"/>
      <c r="AI235" s="105"/>
      <c r="AJ235" s="105"/>
      <c r="AK235" s="105"/>
    </row>
    <row r="236" spans="29:37" s="94" customFormat="1" ht="12.75">
      <c r="AC236" s="122"/>
      <c r="AD236" s="105"/>
      <c r="AE236" s="105"/>
      <c r="AF236" s="105"/>
      <c r="AG236" s="105"/>
      <c r="AH236" s="105"/>
      <c r="AI236" s="105"/>
      <c r="AJ236" s="105"/>
      <c r="AK236" s="105"/>
    </row>
    <row r="237" spans="29:37" s="94" customFormat="1" ht="12.75">
      <c r="AC237" s="122"/>
      <c r="AD237" s="105"/>
      <c r="AE237" s="105"/>
      <c r="AF237" s="105"/>
      <c r="AG237" s="105"/>
      <c r="AH237" s="105"/>
      <c r="AI237" s="105"/>
      <c r="AJ237" s="105"/>
      <c r="AK237" s="105"/>
    </row>
    <row r="238" spans="29:37" s="94" customFormat="1" ht="12.75">
      <c r="AC238" s="122"/>
      <c r="AD238" s="105"/>
      <c r="AE238" s="105"/>
      <c r="AF238" s="105"/>
      <c r="AG238" s="105"/>
      <c r="AH238" s="105"/>
      <c r="AI238" s="105"/>
      <c r="AJ238" s="105"/>
      <c r="AK238" s="105"/>
    </row>
    <row r="239" spans="29:37" s="94" customFormat="1" ht="12.75">
      <c r="AC239" s="122"/>
      <c r="AD239" s="105"/>
      <c r="AE239" s="105"/>
      <c r="AF239" s="105"/>
      <c r="AG239" s="105"/>
      <c r="AH239" s="105"/>
      <c r="AI239" s="105"/>
      <c r="AJ239" s="105"/>
      <c r="AK239" s="105"/>
    </row>
    <row r="240" spans="29:37" s="94" customFormat="1" ht="12.75">
      <c r="AC240" s="122"/>
      <c r="AD240" s="105"/>
      <c r="AE240" s="105"/>
      <c r="AF240" s="105"/>
      <c r="AG240" s="105"/>
      <c r="AH240" s="105"/>
      <c r="AI240" s="105"/>
      <c r="AJ240" s="105"/>
      <c r="AK240" s="105"/>
    </row>
    <row r="241" spans="29:37" s="94" customFormat="1" ht="12.75">
      <c r="AC241" s="122"/>
      <c r="AD241" s="105"/>
      <c r="AE241" s="105"/>
      <c r="AF241" s="105"/>
      <c r="AG241" s="105"/>
      <c r="AH241" s="105"/>
      <c r="AI241" s="105"/>
      <c r="AJ241" s="105"/>
      <c r="AK241" s="105"/>
    </row>
    <row r="242" spans="29:37" s="94" customFormat="1" ht="12.75">
      <c r="AC242" s="122"/>
      <c r="AD242" s="105"/>
      <c r="AE242" s="105"/>
      <c r="AF242" s="105"/>
      <c r="AG242" s="105"/>
      <c r="AH242" s="105"/>
      <c r="AI242" s="105"/>
      <c r="AJ242" s="105"/>
      <c r="AK242" s="105"/>
    </row>
    <row r="243" spans="29:37" s="94" customFormat="1" ht="12.75">
      <c r="AC243" s="122"/>
      <c r="AD243" s="105"/>
      <c r="AE243" s="105"/>
      <c r="AF243" s="105"/>
      <c r="AG243" s="105"/>
      <c r="AH243" s="105"/>
      <c r="AI243" s="105"/>
      <c r="AJ243" s="105"/>
      <c r="AK243" s="105"/>
    </row>
    <row r="244" spans="29:37" s="94" customFormat="1" ht="12.75">
      <c r="AC244" s="122"/>
      <c r="AD244" s="105"/>
      <c r="AE244" s="105"/>
      <c r="AF244" s="105"/>
      <c r="AG244" s="105"/>
      <c r="AH244" s="105"/>
      <c r="AI244" s="105"/>
      <c r="AJ244" s="105"/>
      <c r="AK244" s="105"/>
    </row>
    <row r="245" spans="29:37" s="94" customFormat="1" ht="12.75">
      <c r="AC245" s="122"/>
      <c r="AD245" s="105"/>
      <c r="AE245" s="105"/>
      <c r="AF245" s="105"/>
      <c r="AG245" s="105"/>
      <c r="AH245" s="105"/>
      <c r="AI245" s="105"/>
      <c r="AJ245" s="105"/>
      <c r="AK245" s="105"/>
    </row>
    <row r="246" spans="29:37" s="94" customFormat="1" ht="12.75">
      <c r="AC246" s="122"/>
      <c r="AD246" s="105"/>
      <c r="AE246" s="105"/>
      <c r="AF246" s="105"/>
      <c r="AG246" s="105"/>
      <c r="AH246" s="105"/>
      <c r="AI246" s="105"/>
      <c r="AJ246" s="105"/>
      <c r="AK246" s="105"/>
    </row>
    <row r="247" spans="29:37" s="94" customFormat="1" ht="12.75">
      <c r="AC247" s="122"/>
      <c r="AD247" s="105"/>
      <c r="AE247" s="105"/>
      <c r="AF247" s="105"/>
      <c r="AG247" s="105"/>
      <c r="AH247" s="105"/>
      <c r="AI247" s="105"/>
      <c r="AJ247" s="105"/>
      <c r="AK247" s="105"/>
    </row>
    <row r="248" spans="29:37" s="94" customFormat="1" ht="12.75">
      <c r="AC248" s="122"/>
      <c r="AD248" s="105"/>
      <c r="AE248" s="105"/>
      <c r="AF248" s="105"/>
      <c r="AG248" s="105"/>
      <c r="AH248" s="105"/>
      <c r="AI248" s="105"/>
      <c r="AJ248" s="105"/>
      <c r="AK248" s="105"/>
    </row>
    <row r="249" spans="29:37" s="94" customFormat="1" ht="12.75">
      <c r="AC249" s="122"/>
      <c r="AD249" s="105"/>
      <c r="AE249" s="105"/>
      <c r="AF249" s="105"/>
      <c r="AG249" s="105"/>
      <c r="AH249" s="105"/>
      <c r="AI249" s="105"/>
      <c r="AJ249" s="105"/>
      <c r="AK249" s="105"/>
    </row>
    <row r="250" spans="29:37" s="94" customFormat="1" ht="12.75">
      <c r="AC250" s="122"/>
      <c r="AD250" s="105"/>
      <c r="AE250" s="105"/>
      <c r="AF250" s="105"/>
      <c r="AG250" s="105"/>
      <c r="AH250" s="105"/>
      <c r="AI250" s="105"/>
      <c r="AJ250" s="105"/>
      <c r="AK250" s="105"/>
    </row>
    <row r="251" spans="29:37" s="94" customFormat="1" ht="12.75">
      <c r="AC251" s="122"/>
      <c r="AD251" s="105"/>
      <c r="AE251" s="105"/>
      <c r="AF251" s="105"/>
      <c r="AG251" s="105"/>
      <c r="AH251" s="105"/>
      <c r="AI251" s="105"/>
      <c r="AJ251" s="105"/>
      <c r="AK251" s="105"/>
    </row>
    <row r="252" spans="29:37" s="94" customFormat="1" ht="12.75">
      <c r="AC252" s="122"/>
      <c r="AD252" s="105"/>
      <c r="AE252" s="105"/>
      <c r="AF252" s="105"/>
      <c r="AG252" s="105"/>
      <c r="AH252" s="105"/>
      <c r="AI252" s="105"/>
      <c r="AJ252" s="105"/>
      <c r="AK252" s="105"/>
    </row>
    <row r="253" spans="29:37" s="94" customFormat="1" ht="12.75">
      <c r="AC253" s="122"/>
      <c r="AD253" s="105"/>
      <c r="AE253" s="105"/>
      <c r="AF253" s="105"/>
      <c r="AG253" s="105"/>
      <c r="AH253" s="105"/>
      <c r="AI253" s="105"/>
      <c r="AJ253" s="105"/>
      <c r="AK253" s="105"/>
    </row>
    <row r="254" spans="29:37" s="94" customFormat="1" ht="12.75">
      <c r="AC254" s="122"/>
      <c r="AD254" s="105"/>
      <c r="AE254" s="105"/>
      <c r="AF254" s="105"/>
      <c r="AG254" s="105"/>
      <c r="AH254" s="105"/>
      <c r="AI254" s="105"/>
      <c r="AJ254" s="105"/>
      <c r="AK254" s="105"/>
    </row>
    <row r="255" spans="29:37" s="94" customFormat="1" ht="12.75">
      <c r="AC255" s="122"/>
      <c r="AD255" s="105"/>
      <c r="AE255" s="105"/>
      <c r="AF255" s="105"/>
      <c r="AG255" s="105"/>
      <c r="AH255" s="105"/>
      <c r="AI255" s="105"/>
      <c r="AJ255" s="105"/>
      <c r="AK255" s="105"/>
    </row>
    <row r="256" spans="29:37" s="94" customFormat="1" ht="12.75">
      <c r="AC256" s="122"/>
      <c r="AD256" s="105"/>
      <c r="AE256" s="105"/>
      <c r="AF256" s="105"/>
      <c r="AG256" s="105"/>
      <c r="AH256" s="105"/>
      <c r="AI256" s="105"/>
      <c r="AJ256" s="105"/>
      <c r="AK256" s="105"/>
    </row>
    <row r="257" spans="29:37" s="94" customFormat="1" ht="12.75">
      <c r="AC257" s="122"/>
      <c r="AD257" s="105"/>
      <c r="AE257" s="105"/>
      <c r="AF257" s="105"/>
      <c r="AG257" s="105"/>
      <c r="AH257" s="105"/>
      <c r="AI257" s="105"/>
      <c r="AJ257" s="105"/>
      <c r="AK257" s="105"/>
    </row>
    <row r="258" spans="29:37" s="94" customFormat="1" ht="12.75">
      <c r="AC258" s="122"/>
      <c r="AD258" s="105"/>
      <c r="AE258" s="105"/>
      <c r="AF258" s="105"/>
      <c r="AG258" s="105"/>
      <c r="AH258" s="105"/>
      <c r="AI258" s="105"/>
      <c r="AJ258" s="105"/>
      <c r="AK258" s="105"/>
    </row>
    <row r="259" spans="29:37" s="94" customFormat="1" ht="12.75">
      <c r="AC259" s="122"/>
      <c r="AD259" s="105"/>
      <c r="AE259" s="105"/>
      <c r="AF259" s="105"/>
      <c r="AG259" s="105"/>
      <c r="AH259" s="105"/>
      <c r="AI259" s="105"/>
      <c r="AJ259" s="105"/>
      <c r="AK259" s="105"/>
    </row>
    <row r="260" spans="29:37" s="94" customFormat="1" ht="12.75">
      <c r="AC260" s="122"/>
      <c r="AD260" s="105"/>
      <c r="AE260" s="105"/>
      <c r="AF260" s="105"/>
      <c r="AG260" s="105"/>
      <c r="AH260" s="105"/>
      <c r="AI260" s="105"/>
      <c r="AJ260" s="105"/>
      <c r="AK260" s="105"/>
    </row>
    <row r="261" spans="29:37" s="94" customFormat="1" ht="12.75">
      <c r="AC261" s="122"/>
      <c r="AD261" s="105"/>
      <c r="AE261" s="105"/>
      <c r="AF261" s="105"/>
      <c r="AG261" s="105"/>
      <c r="AH261" s="105"/>
      <c r="AI261" s="105"/>
      <c r="AJ261" s="105"/>
      <c r="AK261" s="105"/>
    </row>
    <row r="262" spans="29:37" s="94" customFormat="1" ht="12.75">
      <c r="AC262" s="122"/>
      <c r="AD262" s="105"/>
      <c r="AE262" s="105"/>
      <c r="AF262" s="105"/>
      <c r="AG262" s="105"/>
      <c r="AH262" s="105"/>
      <c r="AI262" s="105"/>
      <c r="AJ262" s="105"/>
      <c r="AK262" s="105"/>
    </row>
    <row r="263" spans="29:37" s="94" customFormat="1" ht="12.75">
      <c r="AC263" s="122"/>
      <c r="AD263" s="105"/>
      <c r="AE263" s="105"/>
      <c r="AF263" s="105"/>
      <c r="AG263" s="105"/>
      <c r="AH263" s="105"/>
      <c r="AI263" s="105"/>
      <c r="AJ263" s="105"/>
      <c r="AK263" s="105"/>
    </row>
    <row r="264" spans="29:37" s="94" customFormat="1" ht="12.75">
      <c r="AC264" s="122"/>
      <c r="AD264" s="105"/>
      <c r="AE264" s="105"/>
      <c r="AF264" s="105"/>
      <c r="AG264" s="105"/>
      <c r="AH264" s="105"/>
      <c r="AI264" s="105"/>
      <c r="AJ264" s="105"/>
      <c r="AK264" s="105"/>
    </row>
    <row r="265" spans="29:37" s="94" customFormat="1" ht="12.75">
      <c r="AC265" s="122"/>
      <c r="AD265" s="105"/>
      <c r="AE265" s="105"/>
      <c r="AF265" s="105"/>
      <c r="AG265" s="105"/>
      <c r="AH265" s="105"/>
      <c r="AI265" s="105"/>
      <c r="AJ265" s="105"/>
      <c r="AK265" s="105"/>
    </row>
    <row r="266" spans="29:37" s="94" customFormat="1" ht="12.75">
      <c r="AC266" s="122"/>
      <c r="AD266" s="105"/>
      <c r="AE266" s="105"/>
      <c r="AF266" s="105"/>
      <c r="AG266" s="105"/>
      <c r="AH266" s="105"/>
      <c r="AI266" s="105"/>
      <c r="AJ266" s="105"/>
      <c r="AK266" s="105"/>
    </row>
    <row r="267" spans="29:37" s="94" customFormat="1" ht="12.75">
      <c r="AC267" s="122"/>
      <c r="AD267" s="105"/>
      <c r="AE267" s="105"/>
      <c r="AF267" s="105"/>
      <c r="AG267" s="105"/>
      <c r="AH267" s="105"/>
      <c r="AI267" s="105"/>
      <c r="AJ267" s="105"/>
      <c r="AK267" s="105"/>
    </row>
    <row r="268" spans="29:37" s="94" customFormat="1" ht="12.75">
      <c r="AC268" s="122"/>
      <c r="AD268" s="105"/>
      <c r="AE268" s="105"/>
      <c r="AF268" s="105"/>
      <c r="AG268" s="105"/>
      <c r="AH268" s="105"/>
      <c r="AI268" s="105"/>
      <c r="AJ268" s="105"/>
      <c r="AK268" s="105"/>
    </row>
    <row r="269" spans="29:37" s="94" customFormat="1" ht="12.75">
      <c r="AC269" s="122"/>
      <c r="AD269" s="105"/>
      <c r="AE269" s="105"/>
      <c r="AF269" s="105"/>
      <c r="AG269" s="105"/>
      <c r="AH269" s="105"/>
      <c r="AI269" s="105"/>
      <c r="AJ269" s="105"/>
      <c r="AK269" s="105"/>
    </row>
    <row r="270" spans="29:37" s="94" customFormat="1" ht="12.75">
      <c r="AC270" s="122"/>
      <c r="AD270" s="105"/>
      <c r="AE270" s="105"/>
      <c r="AF270" s="105"/>
      <c r="AG270" s="105"/>
      <c r="AH270" s="105"/>
      <c r="AI270" s="105"/>
      <c r="AJ270" s="105"/>
      <c r="AK270" s="105"/>
    </row>
    <row r="271" spans="29:37" s="94" customFormat="1" ht="12.75">
      <c r="AC271" s="122"/>
      <c r="AD271" s="105"/>
      <c r="AE271" s="105"/>
      <c r="AF271" s="105"/>
      <c r="AG271" s="105"/>
      <c r="AH271" s="105"/>
      <c r="AI271" s="105"/>
      <c r="AJ271" s="105"/>
      <c r="AK271" s="105"/>
    </row>
    <row r="272" spans="29:37" s="94" customFormat="1" ht="12.75">
      <c r="AC272" s="122"/>
      <c r="AD272" s="105"/>
      <c r="AE272" s="105"/>
      <c r="AF272" s="105"/>
      <c r="AG272" s="105"/>
      <c r="AH272" s="105"/>
      <c r="AI272" s="105"/>
      <c r="AJ272" s="105"/>
      <c r="AK272" s="105"/>
    </row>
    <row r="273" spans="29:37" s="94" customFormat="1" ht="12.75">
      <c r="AC273" s="122"/>
      <c r="AD273" s="105"/>
      <c r="AE273" s="105"/>
      <c r="AF273" s="105"/>
      <c r="AG273" s="105"/>
      <c r="AH273" s="105"/>
      <c r="AI273" s="105"/>
      <c r="AJ273" s="105"/>
      <c r="AK273" s="105"/>
    </row>
    <row r="274" spans="29:37" s="94" customFormat="1" ht="12.75">
      <c r="AC274" s="122"/>
      <c r="AD274" s="105"/>
      <c r="AE274" s="105"/>
      <c r="AF274" s="105"/>
      <c r="AG274" s="105"/>
      <c r="AH274" s="105"/>
      <c r="AI274" s="105"/>
      <c r="AJ274" s="105"/>
      <c r="AK274" s="105"/>
    </row>
    <row r="275" spans="29:37" s="94" customFormat="1" ht="12.75">
      <c r="AC275" s="122"/>
      <c r="AD275" s="105"/>
      <c r="AE275" s="105"/>
      <c r="AF275" s="105"/>
      <c r="AG275" s="105"/>
      <c r="AH275" s="105"/>
      <c r="AI275" s="105"/>
      <c r="AJ275" s="105"/>
      <c r="AK275" s="105"/>
    </row>
    <row r="276" spans="29:37" s="94" customFormat="1" ht="12.75">
      <c r="AC276" s="122"/>
      <c r="AD276" s="105"/>
      <c r="AE276" s="105"/>
      <c r="AF276" s="105"/>
      <c r="AG276" s="105"/>
      <c r="AH276" s="105"/>
      <c r="AI276" s="105"/>
      <c r="AJ276" s="105"/>
      <c r="AK276" s="105"/>
    </row>
    <row r="277" spans="29:37" s="94" customFormat="1" ht="12.75">
      <c r="AC277" s="122"/>
      <c r="AD277" s="105"/>
      <c r="AE277" s="105"/>
      <c r="AF277" s="105"/>
      <c r="AG277" s="105"/>
      <c r="AH277" s="105"/>
      <c r="AI277" s="105"/>
      <c r="AJ277" s="105"/>
      <c r="AK277" s="105"/>
    </row>
    <row r="278" spans="29:37" s="94" customFormat="1" ht="12.75">
      <c r="AC278" s="122"/>
      <c r="AD278" s="105"/>
      <c r="AE278" s="105"/>
      <c r="AF278" s="105"/>
      <c r="AG278" s="105"/>
      <c r="AH278" s="105"/>
      <c r="AI278" s="105"/>
      <c r="AJ278" s="105"/>
      <c r="AK278" s="105"/>
    </row>
    <row r="279" spans="29:37" s="94" customFormat="1" ht="12.75">
      <c r="AC279" s="122"/>
      <c r="AD279" s="105"/>
      <c r="AE279" s="105"/>
      <c r="AF279" s="105"/>
      <c r="AG279" s="105"/>
      <c r="AH279" s="105"/>
      <c r="AI279" s="105"/>
      <c r="AJ279" s="105"/>
      <c r="AK279" s="105"/>
    </row>
    <row r="280" spans="29:37" s="94" customFormat="1" ht="12.75">
      <c r="AC280" s="122"/>
      <c r="AD280" s="105"/>
      <c r="AE280" s="105"/>
      <c r="AF280" s="105"/>
      <c r="AG280" s="105"/>
      <c r="AH280" s="105"/>
      <c r="AI280" s="105"/>
      <c r="AJ280" s="105"/>
      <c r="AK280" s="105"/>
    </row>
    <row r="281" spans="29:37" s="94" customFormat="1" ht="12.75">
      <c r="AC281" s="122"/>
      <c r="AD281" s="105"/>
      <c r="AE281" s="105"/>
      <c r="AF281" s="105"/>
      <c r="AG281" s="105"/>
      <c r="AH281" s="105"/>
      <c r="AI281" s="105"/>
      <c r="AJ281" s="105"/>
      <c r="AK281" s="105"/>
    </row>
    <row r="282" spans="29:37" s="94" customFormat="1" ht="12.75">
      <c r="AC282" s="122"/>
      <c r="AD282" s="105"/>
      <c r="AE282" s="105"/>
      <c r="AF282" s="105"/>
      <c r="AG282" s="105"/>
      <c r="AH282" s="105"/>
      <c r="AI282" s="105"/>
      <c r="AJ282" s="105"/>
      <c r="AK282" s="105"/>
    </row>
    <row r="283" spans="29:37" s="94" customFormat="1" ht="12.75">
      <c r="AC283" s="122"/>
      <c r="AD283" s="105"/>
      <c r="AE283" s="105"/>
      <c r="AF283" s="105"/>
      <c r="AG283" s="105"/>
      <c r="AH283" s="105"/>
      <c r="AI283" s="105"/>
      <c r="AJ283" s="105"/>
      <c r="AK283" s="105"/>
    </row>
    <row r="284" spans="29:37" s="94" customFormat="1" ht="12.75">
      <c r="AC284" s="122"/>
      <c r="AD284" s="105"/>
      <c r="AE284" s="105"/>
      <c r="AF284" s="105"/>
      <c r="AG284" s="105"/>
      <c r="AH284" s="105"/>
      <c r="AI284" s="105"/>
      <c r="AJ284" s="105"/>
      <c r="AK284" s="105"/>
    </row>
    <row r="285" spans="29:37" s="94" customFormat="1" ht="12.75">
      <c r="AC285" s="122"/>
      <c r="AD285" s="105"/>
      <c r="AE285" s="105"/>
      <c r="AF285" s="105"/>
      <c r="AG285" s="105"/>
      <c r="AH285" s="105"/>
      <c r="AI285" s="105"/>
      <c r="AJ285" s="105"/>
      <c r="AK285" s="105"/>
    </row>
    <row r="286" spans="29:37" s="94" customFormat="1" ht="12.75">
      <c r="AC286" s="122"/>
      <c r="AD286" s="105"/>
      <c r="AE286" s="105"/>
      <c r="AF286" s="105"/>
      <c r="AG286" s="105"/>
      <c r="AH286" s="105"/>
      <c r="AI286" s="105"/>
      <c r="AJ286" s="105"/>
      <c r="AK286" s="105"/>
    </row>
    <row r="287" spans="29:37" s="94" customFormat="1" ht="12.75">
      <c r="AC287" s="122"/>
      <c r="AD287" s="105"/>
      <c r="AE287" s="105"/>
      <c r="AF287" s="105"/>
      <c r="AG287" s="105"/>
      <c r="AH287" s="105"/>
      <c r="AI287" s="105"/>
      <c r="AJ287" s="105"/>
      <c r="AK287" s="105"/>
    </row>
    <row r="288" spans="29:37" s="94" customFormat="1" ht="12.75">
      <c r="AC288" s="122"/>
      <c r="AD288" s="105"/>
      <c r="AE288" s="105"/>
      <c r="AF288" s="105"/>
      <c r="AG288" s="105"/>
      <c r="AH288" s="105"/>
      <c r="AI288" s="105"/>
      <c r="AJ288" s="105"/>
      <c r="AK288" s="105"/>
    </row>
    <row r="289" spans="29:37" s="94" customFormat="1" ht="12.75">
      <c r="AC289" s="122"/>
      <c r="AD289" s="105"/>
      <c r="AE289" s="105"/>
      <c r="AF289" s="105"/>
      <c r="AG289" s="105"/>
      <c r="AH289" s="105"/>
      <c r="AI289" s="105"/>
      <c r="AJ289" s="105"/>
      <c r="AK289" s="105"/>
    </row>
    <row r="290" spans="29:37" s="94" customFormat="1" ht="12.75">
      <c r="AC290" s="122"/>
      <c r="AD290" s="105"/>
      <c r="AE290" s="105"/>
      <c r="AF290" s="105"/>
      <c r="AG290" s="105"/>
      <c r="AH290" s="105"/>
      <c r="AI290" s="105"/>
      <c r="AJ290" s="105"/>
      <c r="AK290" s="105"/>
    </row>
    <row r="291" spans="29:37" s="94" customFormat="1" ht="12.75">
      <c r="AC291" s="122"/>
      <c r="AD291" s="105"/>
      <c r="AE291" s="105"/>
      <c r="AF291" s="105"/>
      <c r="AG291" s="105"/>
      <c r="AH291" s="105"/>
      <c r="AI291" s="105"/>
      <c r="AJ291" s="105"/>
      <c r="AK291" s="105"/>
    </row>
    <row r="292" spans="29:37" s="94" customFormat="1" ht="12.75">
      <c r="AC292" s="122"/>
      <c r="AD292" s="105"/>
      <c r="AE292" s="105"/>
      <c r="AF292" s="105"/>
      <c r="AG292" s="105"/>
      <c r="AH292" s="105"/>
      <c r="AI292" s="105"/>
      <c r="AJ292" s="105"/>
      <c r="AK292" s="105"/>
    </row>
    <row r="293" spans="29:37" s="94" customFormat="1" ht="12.75">
      <c r="AC293" s="122"/>
      <c r="AD293" s="105"/>
      <c r="AE293" s="105"/>
      <c r="AF293" s="105"/>
      <c r="AG293" s="105"/>
      <c r="AH293" s="105"/>
      <c r="AI293" s="105"/>
      <c r="AJ293" s="105"/>
      <c r="AK293" s="105"/>
    </row>
    <row r="294" spans="29:37" s="94" customFormat="1" ht="12.75">
      <c r="AC294" s="122"/>
      <c r="AD294" s="105"/>
      <c r="AE294" s="105"/>
      <c r="AF294" s="105"/>
      <c r="AG294" s="105"/>
      <c r="AH294" s="105"/>
      <c r="AI294" s="105"/>
      <c r="AJ294" s="105"/>
      <c r="AK294" s="105"/>
    </row>
    <row r="295" spans="29:37" s="94" customFormat="1" ht="12.75">
      <c r="AC295" s="122"/>
      <c r="AD295" s="105"/>
      <c r="AE295" s="105"/>
      <c r="AF295" s="105"/>
      <c r="AG295" s="105"/>
      <c r="AH295" s="105"/>
      <c r="AI295" s="105"/>
      <c r="AJ295" s="105"/>
      <c r="AK295" s="105"/>
    </row>
    <row r="296" spans="29:37" s="94" customFormat="1" ht="12.75">
      <c r="AC296" s="122"/>
      <c r="AD296" s="105"/>
      <c r="AE296" s="105"/>
      <c r="AF296" s="105"/>
      <c r="AG296" s="105"/>
      <c r="AH296" s="105"/>
      <c r="AI296" s="105"/>
      <c r="AJ296" s="105"/>
      <c r="AK296" s="105"/>
    </row>
    <row r="297" spans="29:37" s="94" customFormat="1" ht="12.75">
      <c r="AC297" s="122"/>
      <c r="AD297" s="105"/>
      <c r="AE297" s="105"/>
      <c r="AF297" s="105"/>
      <c r="AG297" s="105"/>
      <c r="AH297" s="105"/>
      <c r="AI297" s="105"/>
      <c r="AJ297" s="105"/>
      <c r="AK297" s="105"/>
    </row>
    <row r="298" spans="29:37" s="94" customFormat="1" ht="12.75">
      <c r="AC298" s="122"/>
      <c r="AD298" s="105"/>
      <c r="AE298" s="105"/>
      <c r="AF298" s="105"/>
      <c r="AG298" s="105"/>
      <c r="AH298" s="105"/>
      <c r="AI298" s="105"/>
      <c r="AJ298" s="105"/>
      <c r="AK298" s="105"/>
    </row>
    <row r="299" spans="29:37" s="94" customFormat="1" ht="12.75">
      <c r="AC299" s="122"/>
      <c r="AD299" s="105"/>
      <c r="AE299" s="105"/>
      <c r="AF299" s="105"/>
      <c r="AG299" s="105"/>
      <c r="AH299" s="105"/>
      <c r="AI299" s="105"/>
      <c r="AJ299" s="105"/>
      <c r="AK299" s="105"/>
    </row>
    <row r="300" spans="29:37" s="94" customFormat="1" ht="12.75">
      <c r="AC300" s="122"/>
      <c r="AD300" s="105"/>
      <c r="AE300" s="105"/>
      <c r="AF300" s="105"/>
      <c r="AG300" s="105"/>
      <c r="AH300" s="105"/>
      <c r="AI300" s="105"/>
      <c r="AJ300" s="105"/>
      <c r="AK300" s="105"/>
    </row>
    <row r="301" spans="29:37" s="94" customFormat="1" ht="12.75">
      <c r="AC301" s="122"/>
      <c r="AD301" s="105"/>
      <c r="AE301" s="105"/>
      <c r="AF301" s="105"/>
      <c r="AG301" s="105"/>
      <c r="AH301" s="105"/>
      <c r="AI301" s="105"/>
      <c r="AJ301" s="105"/>
      <c r="AK301" s="105"/>
    </row>
    <row r="302" spans="29:37" s="94" customFormat="1" ht="12.75">
      <c r="AC302" s="122"/>
      <c r="AD302" s="105"/>
      <c r="AE302" s="105"/>
      <c r="AF302" s="105"/>
      <c r="AG302" s="105"/>
      <c r="AH302" s="105"/>
      <c r="AI302" s="105"/>
      <c r="AJ302" s="105"/>
      <c r="AK302" s="105"/>
    </row>
    <row r="303" spans="29:37" s="94" customFormat="1" ht="12.75">
      <c r="AC303" s="122"/>
      <c r="AD303" s="105"/>
      <c r="AE303" s="105"/>
      <c r="AF303" s="105"/>
      <c r="AG303" s="105"/>
      <c r="AH303" s="105"/>
      <c r="AI303" s="105"/>
      <c r="AJ303" s="105"/>
      <c r="AK303" s="105"/>
    </row>
    <row r="304" spans="29:37" s="94" customFormat="1" ht="12.75">
      <c r="AC304" s="122"/>
      <c r="AD304" s="105"/>
      <c r="AE304" s="105"/>
      <c r="AF304" s="105"/>
      <c r="AG304" s="105"/>
      <c r="AH304" s="105"/>
      <c r="AI304" s="105"/>
      <c r="AJ304" s="105"/>
      <c r="AK304" s="105"/>
    </row>
    <row r="305" spans="29:37" s="94" customFormat="1" ht="12.75">
      <c r="AC305" s="122"/>
      <c r="AD305" s="105"/>
      <c r="AE305" s="105"/>
      <c r="AF305" s="105"/>
      <c r="AG305" s="105"/>
      <c r="AH305" s="105"/>
      <c r="AI305" s="105"/>
      <c r="AJ305" s="105"/>
      <c r="AK305" s="105"/>
    </row>
    <row r="306" spans="29:37" s="94" customFormat="1" ht="12.75">
      <c r="AC306" s="122"/>
      <c r="AD306" s="105"/>
      <c r="AE306" s="105"/>
      <c r="AF306" s="105"/>
      <c r="AG306" s="105"/>
      <c r="AH306" s="105"/>
      <c r="AI306" s="105"/>
      <c r="AJ306" s="105"/>
      <c r="AK306" s="105"/>
    </row>
    <row r="307" spans="29:37" s="94" customFormat="1" ht="12.75">
      <c r="AC307" s="122"/>
      <c r="AD307" s="105"/>
      <c r="AE307" s="105"/>
      <c r="AF307" s="105"/>
      <c r="AG307" s="105"/>
      <c r="AH307" s="105"/>
      <c r="AI307" s="105"/>
      <c r="AJ307" s="105"/>
      <c r="AK307" s="105"/>
    </row>
    <row r="308" spans="29:37" s="94" customFormat="1" ht="12.75">
      <c r="AC308" s="122"/>
      <c r="AD308" s="105"/>
      <c r="AE308" s="105"/>
      <c r="AF308" s="105"/>
      <c r="AG308" s="105"/>
      <c r="AH308" s="105"/>
      <c r="AI308" s="105"/>
      <c r="AJ308" s="105"/>
      <c r="AK308" s="105"/>
    </row>
    <row r="309" spans="29:37" s="94" customFormat="1" ht="12.75">
      <c r="AC309" s="122"/>
      <c r="AD309" s="105"/>
      <c r="AE309" s="105"/>
      <c r="AF309" s="105"/>
      <c r="AG309" s="105"/>
      <c r="AH309" s="105"/>
      <c r="AI309" s="105"/>
      <c r="AJ309" s="105"/>
      <c r="AK309" s="105"/>
    </row>
    <row r="310" spans="29:37" s="94" customFormat="1" ht="12.75">
      <c r="AC310" s="122"/>
      <c r="AD310" s="105"/>
      <c r="AE310" s="105"/>
      <c r="AF310" s="105"/>
      <c r="AG310" s="105"/>
      <c r="AH310" s="105"/>
      <c r="AI310" s="105"/>
      <c r="AJ310" s="105"/>
      <c r="AK310" s="105"/>
    </row>
    <row r="311" spans="29:37" s="94" customFormat="1" ht="12.75">
      <c r="AC311" s="122"/>
      <c r="AD311" s="105"/>
      <c r="AE311" s="105"/>
      <c r="AF311" s="105"/>
      <c r="AG311" s="105"/>
      <c r="AH311" s="105"/>
      <c r="AI311" s="105"/>
      <c r="AJ311" s="105"/>
      <c r="AK311" s="105"/>
    </row>
    <row r="312" spans="29:37" s="94" customFormat="1" ht="12.75">
      <c r="AC312" s="122"/>
      <c r="AD312" s="105"/>
      <c r="AE312" s="105"/>
      <c r="AF312" s="105"/>
      <c r="AG312" s="105"/>
      <c r="AH312" s="105"/>
      <c r="AI312" s="105"/>
      <c r="AJ312" s="105"/>
      <c r="AK312" s="105"/>
    </row>
    <row r="313" spans="29:37" s="94" customFormat="1" ht="12.75">
      <c r="AC313" s="122"/>
      <c r="AD313" s="105"/>
      <c r="AE313" s="105"/>
      <c r="AF313" s="105"/>
      <c r="AG313" s="105"/>
      <c r="AH313" s="105"/>
      <c r="AI313" s="105"/>
      <c r="AJ313" s="105"/>
      <c r="AK313" s="105"/>
    </row>
    <row r="314" spans="29:37" s="94" customFormat="1" ht="12.75">
      <c r="AC314" s="122"/>
      <c r="AD314" s="105"/>
      <c r="AE314" s="105"/>
      <c r="AF314" s="105"/>
      <c r="AG314" s="105"/>
      <c r="AH314" s="105"/>
      <c r="AI314" s="105"/>
      <c r="AJ314" s="105"/>
      <c r="AK314" s="105"/>
    </row>
    <row r="315" spans="29:37" s="94" customFormat="1" ht="12.75">
      <c r="AC315" s="122"/>
      <c r="AD315" s="105"/>
      <c r="AE315" s="105"/>
      <c r="AF315" s="105"/>
      <c r="AG315" s="105"/>
      <c r="AH315" s="105"/>
      <c r="AI315" s="105"/>
      <c r="AJ315" s="105"/>
      <c r="AK315" s="105"/>
    </row>
    <row r="316" spans="29:37" s="94" customFormat="1" ht="12.75">
      <c r="AC316" s="122"/>
      <c r="AD316" s="105"/>
      <c r="AE316" s="105"/>
      <c r="AF316" s="105"/>
      <c r="AG316" s="105"/>
      <c r="AH316" s="105"/>
      <c r="AI316" s="105"/>
      <c r="AJ316" s="105"/>
      <c r="AK316" s="105"/>
    </row>
    <row r="317" spans="29:37" s="94" customFormat="1" ht="12.75">
      <c r="AC317" s="122"/>
      <c r="AD317" s="105"/>
      <c r="AE317" s="105"/>
      <c r="AF317" s="105"/>
      <c r="AG317" s="105"/>
      <c r="AH317" s="105"/>
      <c r="AI317" s="105"/>
      <c r="AJ317" s="105"/>
      <c r="AK317" s="105"/>
    </row>
    <row r="318" spans="29:37" s="94" customFormat="1" ht="12.75">
      <c r="AC318" s="122"/>
      <c r="AD318" s="105"/>
      <c r="AE318" s="105"/>
      <c r="AF318" s="105"/>
      <c r="AG318" s="105"/>
      <c r="AH318" s="105"/>
      <c r="AI318" s="105"/>
      <c r="AJ318" s="105"/>
      <c r="AK318" s="105"/>
    </row>
    <row r="319" spans="29:37" s="94" customFormat="1" ht="12.75">
      <c r="AC319" s="122"/>
      <c r="AD319" s="105"/>
      <c r="AE319" s="105"/>
      <c r="AF319" s="105"/>
      <c r="AG319" s="105"/>
      <c r="AH319" s="105"/>
      <c r="AI319" s="105"/>
      <c r="AJ319" s="105"/>
      <c r="AK319" s="105"/>
    </row>
    <row r="320" spans="29:37" s="94" customFormat="1" ht="12.75">
      <c r="AC320" s="122"/>
      <c r="AD320" s="105"/>
      <c r="AE320" s="105"/>
      <c r="AF320" s="105"/>
      <c r="AG320" s="105"/>
      <c r="AH320" s="105"/>
      <c r="AI320" s="105"/>
      <c r="AJ320" s="105"/>
      <c r="AK320" s="105"/>
    </row>
    <row r="321" spans="29:37" s="94" customFormat="1" ht="12.75">
      <c r="AC321" s="122"/>
      <c r="AD321" s="105"/>
      <c r="AE321" s="105"/>
      <c r="AF321" s="105"/>
      <c r="AG321" s="105"/>
      <c r="AH321" s="105"/>
      <c r="AI321" s="105"/>
      <c r="AJ321" s="105"/>
      <c r="AK321" s="105"/>
    </row>
    <row r="322" spans="29:37" s="94" customFormat="1" ht="12.75">
      <c r="AC322" s="122"/>
      <c r="AD322" s="105"/>
      <c r="AE322" s="105"/>
      <c r="AF322" s="105"/>
      <c r="AG322" s="105"/>
      <c r="AH322" s="105"/>
      <c r="AI322" s="105"/>
      <c r="AJ322" s="105"/>
      <c r="AK322" s="105"/>
    </row>
    <row r="323" spans="29:37" s="94" customFormat="1" ht="12.75">
      <c r="AC323" s="122"/>
      <c r="AD323" s="105"/>
      <c r="AE323" s="105"/>
      <c r="AF323" s="105"/>
      <c r="AG323" s="105"/>
      <c r="AH323" s="105"/>
      <c r="AI323" s="105"/>
      <c r="AJ323" s="105"/>
      <c r="AK323" s="105"/>
    </row>
    <row r="324" spans="29:37" s="94" customFormat="1" ht="12.75">
      <c r="AC324" s="122"/>
      <c r="AD324" s="105"/>
      <c r="AE324" s="105"/>
      <c r="AF324" s="105"/>
      <c r="AG324" s="105"/>
      <c r="AH324" s="105"/>
      <c r="AI324" s="105"/>
      <c r="AJ324" s="105"/>
      <c r="AK324" s="105"/>
    </row>
    <row r="325" spans="29:37" s="94" customFormat="1" ht="12.75">
      <c r="AC325" s="122"/>
      <c r="AD325" s="105"/>
      <c r="AE325" s="105"/>
      <c r="AF325" s="105"/>
      <c r="AG325" s="105"/>
      <c r="AH325" s="105"/>
      <c r="AI325" s="105"/>
      <c r="AJ325" s="105"/>
      <c r="AK325" s="105"/>
    </row>
    <row r="326" spans="29:37" s="94" customFormat="1" ht="12.75">
      <c r="AC326" s="122"/>
      <c r="AD326" s="105"/>
      <c r="AE326" s="105"/>
      <c r="AF326" s="105"/>
      <c r="AG326" s="105"/>
      <c r="AH326" s="105"/>
      <c r="AI326" s="105"/>
      <c r="AJ326" s="105"/>
      <c r="AK326" s="105"/>
    </row>
    <row r="327" spans="29:37" s="94" customFormat="1" ht="12.75">
      <c r="AC327" s="122"/>
      <c r="AD327" s="105"/>
      <c r="AE327" s="105"/>
      <c r="AF327" s="105"/>
      <c r="AG327" s="105"/>
      <c r="AH327" s="105"/>
      <c r="AI327" s="105"/>
      <c r="AJ327" s="105"/>
      <c r="AK327" s="105"/>
    </row>
    <row r="328" spans="29:37" s="94" customFormat="1" ht="12.75">
      <c r="AC328" s="122"/>
      <c r="AD328" s="105"/>
      <c r="AE328" s="105"/>
      <c r="AF328" s="105"/>
      <c r="AG328" s="105"/>
      <c r="AH328" s="105"/>
      <c r="AI328" s="105"/>
      <c r="AJ328" s="105"/>
      <c r="AK328" s="105"/>
    </row>
    <row r="329" spans="29:37" s="94" customFormat="1" ht="12.75">
      <c r="AC329" s="122"/>
      <c r="AD329" s="105"/>
      <c r="AE329" s="105"/>
      <c r="AF329" s="105"/>
      <c r="AG329" s="105"/>
      <c r="AH329" s="105"/>
      <c r="AI329" s="105"/>
      <c r="AJ329" s="105"/>
      <c r="AK329" s="105"/>
    </row>
    <row r="330" spans="29:37" s="94" customFormat="1" ht="12.75">
      <c r="AC330" s="122"/>
      <c r="AD330" s="105"/>
      <c r="AE330" s="105"/>
      <c r="AF330" s="105"/>
      <c r="AG330" s="105"/>
      <c r="AH330" s="105"/>
      <c r="AI330" s="105"/>
      <c r="AJ330" s="105"/>
      <c r="AK330" s="105"/>
    </row>
    <row r="331" spans="29:37" s="94" customFormat="1" ht="12.75">
      <c r="AC331" s="122"/>
      <c r="AD331" s="105"/>
      <c r="AE331" s="105"/>
      <c r="AF331" s="105"/>
      <c r="AG331" s="105"/>
      <c r="AH331" s="105"/>
      <c r="AI331" s="105"/>
      <c r="AJ331" s="105"/>
      <c r="AK331" s="105"/>
    </row>
    <row r="332" spans="29:37" s="94" customFormat="1" ht="12.75">
      <c r="AC332" s="122"/>
      <c r="AD332" s="105"/>
      <c r="AE332" s="105"/>
      <c r="AF332" s="105"/>
      <c r="AG332" s="105"/>
      <c r="AH332" s="105"/>
      <c r="AI332" s="105"/>
      <c r="AJ332" s="105"/>
      <c r="AK332" s="105"/>
    </row>
    <row r="333" spans="29:37" s="94" customFormat="1" ht="12.75">
      <c r="AC333" s="122"/>
      <c r="AD333" s="105"/>
      <c r="AE333" s="105"/>
      <c r="AF333" s="105"/>
      <c r="AG333" s="105"/>
      <c r="AH333" s="105"/>
      <c r="AI333" s="105"/>
      <c r="AJ333" s="105"/>
      <c r="AK333" s="105"/>
    </row>
    <row r="334" spans="29:37" s="94" customFormat="1" ht="12.75">
      <c r="AC334" s="122"/>
      <c r="AD334" s="105"/>
      <c r="AE334" s="105"/>
      <c r="AF334" s="105"/>
      <c r="AG334" s="105"/>
      <c r="AH334" s="105"/>
      <c r="AI334" s="105"/>
      <c r="AJ334" s="105"/>
      <c r="AK334" s="105"/>
    </row>
    <row r="335" spans="29:37" s="94" customFormat="1" ht="12.75">
      <c r="AC335" s="122"/>
      <c r="AD335" s="105"/>
      <c r="AE335" s="105"/>
      <c r="AF335" s="105"/>
      <c r="AG335" s="105"/>
      <c r="AH335" s="105"/>
      <c r="AI335" s="105"/>
      <c r="AJ335" s="105"/>
      <c r="AK335" s="105"/>
    </row>
    <row r="336" spans="29:37" s="94" customFormat="1" ht="12.75">
      <c r="AC336" s="122"/>
      <c r="AD336" s="105"/>
      <c r="AE336" s="105"/>
      <c r="AF336" s="105"/>
      <c r="AG336" s="105"/>
      <c r="AH336" s="105"/>
      <c r="AI336" s="105"/>
      <c r="AJ336" s="105"/>
      <c r="AK336" s="105"/>
    </row>
    <row r="337" spans="29:37" s="94" customFormat="1" ht="12.75">
      <c r="AC337" s="122"/>
      <c r="AD337" s="105"/>
      <c r="AE337" s="105"/>
      <c r="AF337" s="105"/>
      <c r="AG337" s="105"/>
      <c r="AH337" s="105"/>
      <c r="AI337" s="105"/>
      <c r="AJ337" s="105"/>
      <c r="AK337" s="105"/>
    </row>
    <row r="338" spans="29:37" s="94" customFormat="1" ht="12.75">
      <c r="AC338" s="122"/>
      <c r="AD338" s="105"/>
      <c r="AE338" s="105"/>
      <c r="AF338" s="105"/>
      <c r="AG338" s="105"/>
      <c r="AH338" s="105"/>
      <c r="AI338" s="105"/>
      <c r="AJ338" s="105"/>
      <c r="AK338" s="105"/>
    </row>
    <row r="339" spans="29:37" s="94" customFormat="1" ht="12.75">
      <c r="AC339" s="122"/>
      <c r="AD339" s="105"/>
      <c r="AE339" s="105"/>
      <c r="AF339" s="105"/>
      <c r="AG339" s="105"/>
      <c r="AH339" s="105"/>
      <c r="AI339" s="105"/>
      <c r="AJ339" s="105"/>
      <c r="AK339" s="105"/>
    </row>
    <row r="340" spans="29:37" s="94" customFormat="1" ht="12.75">
      <c r="AC340" s="122"/>
      <c r="AD340" s="105"/>
      <c r="AE340" s="105"/>
      <c r="AF340" s="105"/>
      <c r="AG340" s="105"/>
      <c r="AH340" s="105"/>
      <c r="AI340" s="105"/>
      <c r="AJ340" s="105"/>
      <c r="AK340" s="105"/>
    </row>
    <row r="341" spans="29:37" s="94" customFormat="1" ht="12.75">
      <c r="AC341" s="122"/>
      <c r="AD341" s="105"/>
      <c r="AE341" s="105"/>
      <c r="AF341" s="105"/>
      <c r="AG341" s="105"/>
      <c r="AH341" s="105"/>
      <c r="AI341" s="105"/>
      <c r="AJ341" s="105"/>
      <c r="AK341" s="105"/>
    </row>
    <row r="342" spans="29:37" s="94" customFormat="1" ht="12.75">
      <c r="AC342" s="122"/>
      <c r="AD342" s="105"/>
      <c r="AE342" s="105"/>
      <c r="AF342" s="105"/>
      <c r="AG342" s="105"/>
      <c r="AH342" s="105"/>
      <c r="AI342" s="105"/>
      <c r="AJ342" s="105"/>
      <c r="AK342" s="105"/>
    </row>
    <row r="343" spans="29:37" s="94" customFormat="1" ht="12.75">
      <c r="AC343" s="122"/>
      <c r="AD343" s="105"/>
      <c r="AE343" s="105"/>
      <c r="AF343" s="105"/>
      <c r="AG343" s="105"/>
      <c r="AH343" s="105"/>
      <c r="AI343" s="105"/>
      <c r="AJ343" s="105"/>
      <c r="AK343" s="105"/>
    </row>
    <row r="344" spans="29:37" s="94" customFormat="1" ht="12.75">
      <c r="AC344" s="122"/>
      <c r="AD344" s="105"/>
      <c r="AE344" s="105"/>
      <c r="AF344" s="105"/>
      <c r="AG344" s="105"/>
      <c r="AH344" s="105"/>
      <c r="AI344" s="105"/>
      <c r="AJ344" s="105"/>
      <c r="AK344" s="105"/>
    </row>
    <row r="345" spans="29:37" s="94" customFormat="1" ht="12.75">
      <c r="AC345" s="122"/>
      <c r="AD345" s="105"/>
      <c r="AE345" s="105"/>
      <c r="AF345" s="105"/>
      <c r="AG345" s="105"/>
      <c r="AH345" s="105"/>
      <c r="AI345" s="105"/>
      <c r="AJ345" s="105"/>
      <c r="AK345" s="105"/>
    </row>
    <row r="346" spans="29:37" s="94" customFormat="1" ht="12.75">
      <c r="AC346" s="122"/>
      <c r="AD346" s="105"/>
      <c r="AE346" s="105"/>
      <c r="AF346" s="105"/>
      <c r="AG346" s="105"/>
      <c r="AH346" s="105"/>
      <c r="AI346" s="105"/>
      <c r="AJ346" s="105"/>
      <c r="AK346" s="105"/>
    </row>
    <row r="347" spans="29:37" s="94" customFormat="1" ht="12.75">
      <c r="AC347" s="122"/>
      <c r="AD347" s="105"/>
      <c r="AE347" s="105"/>
      <c r="AF347" s="105"/>
      <c r="AG347" s="105"/>
      <c r="AH347" s="105"/>
      <c r="AI347" s="105"/>
      <c r="AJ347" s="105"/>
      <c r="AK347" s="105"/>
    </row>
    <row r="348" spans="29:37" s="94" customFormat="1" ht="12.75">
      <c r="AC348" s="122"/>
      <c r="AD348" s="105"/>
      <c r="AE348" s="105"/>
      <c r="AF348" s="105"/>
      <c r="AG348" s="105"/>
      <c r="AH348" s="105"/>
      <c r="AI348" s="105"/>
      <c r="AJ348" s="105"/>
      <c r="AK348" s="105"/>
    </row>
    <row r="349" spans="29:37" s="94" customFormat="1" ht="12.75">
      <c r="AC349" s="122"/>
      <c r="AD349" s="105"/>
      <c r="AE349" s="105"/>
      <c r="AF349" s="105"/>
      <c r="AG349" s="105"/>
      <c r="AH349" s="105"/>
      <c r="AI349" s="105"/>
      <c r="AJ349" s="105"/>
      <c r="AK349" s="105"/>
    </row>
    <row r="350" spans="29:37" s="94" customFormat="1" ht="12.75">
      <c r="AC350" s="122"/>
      <c r="AD350" s="105"/>
      <c r="AE350" s="105"/>
      <c r="AF350" s="105"/>
      <c r="AG350" s="105"/>
      <c r="AH350" s="105"/>
      <c r="AI350" s="105"/>
      <c r="AJ350" s="105"/>
      <c r="AK350" s="105"/>
    </row>
    <row r="351" spans="29:37" s="94" customFormat="1" ht="12.75">
      <c r="AC351" s="122"/>
      <c r="AD351" s="105"/>
      <c r="AE351" s="105"/>
      <c r="AF351" s="105"/>
      <c r="AG351" s="105"/>
      <c r="AH351" s="105"/>
      <c r="AI351" s="105"/>
      <c r="AJ351" s="105"/>
      <c r="AK351" s="105"/>
    </row>
    <row r="352" spans="29:37" s="94" customFormat="1" ht="12.75">
      <c r="AC352" s="122"/>
      <c r="AD352" s="105"/>
      <c r="AE352" s="105"/>
      <c r="AF352" s="105"/>
      <c r="AG352" s="105"/>
      <c r="AH352" s="105"/>
      <c r="AI352" s="105"/>
      <c r="AJ352" s="105"/>
      <c r="AK352" s="105"/>
    </row>
    <row r="353" spans="29:37" s="94" customFormat="1" ht="12.75">
      <c r="AC353" s="122"/>
      <c r="AD353" s="105"/>
      <c r="AE353" s="105"/>
      <c r="AF353" s="105"/>
      <c r="AG353" s="105"/>
      <c r="AH353" s="105"/>
      <c r="AI353" s="105"/>
      <c r="AJ353" s="105"/>
      <c r="AK353" s="105"/>
    </row>
    <row r="354" spans="29:37" s="94" customFormat="1" ht="12.75">
      <c r="AC354" s="122"/>
      <c r="AD354" s="105"/>
      <c r="AE354" s="105"/>
      <c r="AF354" s="105"/>
      <c r="AG354" s="105"/>
      <c r="AH354" s="105"/>
      <c r="AI354" s="105"/>
      <c r="AJ354" s="105"/>
      <c r="AK354" s="105"/>
    </row>
    <row r="355" spans="29:37" s="94" customFormat="1" ht="12.75">
      <c r="AC355" s="122"/>
      <c r="AD355" s="105"/>
      <c r="AE355" s="105"/>
      <c r="AF355" s="105"/>
      <c r="AG355" s="105"/>
      <c r="AH355" s="105"/>
      <c r="AI355" s="105"/>
      <c r="AJ355" s="105"/>
      <c r="AK355" s="105"/>
    </row>
    <row r="356" spans="29:37" s="94" customFormat="1" ht="12.75">
      <c r="AC356" s="122"/>
      <c r="AD356" s="105"/>
      <c r="AE356" s="105"/>
      <c r="AF356" s="105"/>
      <c r="AG356" s="105"/>
      <c r="AH356" s="105"/>
      <c r="AI356" s="105"/>
      <c r="AJ356" s="105"/>
      <c r="AK356" s="105"/>
    </row>
    <row r="357" spans="29:37" s="94" customFormat="1" ht="12.75">
      <c r="AC357" s="122"/>
      <c r="AD357" s="105"/>
      <c r="AE357" s="105"/>
      <c r="AF357" s="105"/>
      <c r="AG357" s="105"/>
      <c r="AH357" s="105"/>
      <c r="AI357" s="105"/>
      <c r="AJ357" s="105"/>
      <c r="AK357" s="105"/>
    </row>
    <row r="358" spans="29:37" s="94" customFormat="1" ht="12.75">
      <c r="AC358" s="122"/>
      <c r="AD358" s="105"/>
      <c r="AE358" s="105"/>
      <c r="AF358" s="105"/>
      <c r="AG358" s="105"/>
      <c r="AH358" s="105"/>
      <c r="AI358" s="105"/>
      <c r="AJ358" s="105"/>
      <c r="AK358" s="105"/>
    </row>
    <row r="359" spans="29:37" s="94" customFormat="1" ht="12.75">
      <c r="AC359" s="122"/>
      <c r="AD359" s="105"/>
      <c r="AE359" s="105"/>
      <c r="AF359" s="105"/>
      <c r="AG359" s="105"/>
      <c r="AH359" s="105"/>
      <c r="AI359" s="105"/>
      <c r="AJ359" s="105"/>
      <c r="AK359" s="105"/>
    </row>
    <row r="360" spans="29:37" s="94" customFormat="1" ht="12.75">
      <c r="AC360" s="122"/>
      <c r="AD360" s="105"/>
      <c r="AE360" s="105"/>
      <c r="AF360" s="105"/>
      <c r="AG360" s="105"/>
      <c r="AH360" s="105"/>
      <c r="AI360" s="105"/>
      <c r="AJ360" s="105"/>
      <c r="AK360" s="105"/>
    </row>
    <row r="361" spans="29:37" s="94" customFormat="1" ht="12.75">
      <c r="AC361" s="122"/>
      <c r="AD361" s="105"/>
      <c r="AE361" s="105"/>
      <c r="AF361" s="105"/>
      <c r="AG361" s="105"/>
      <c r="AH361" s="105"/>
      <c r="AI361" s="105"/>
      <c r="AJ361" s="105"/>
      <c r="AK361" s="105"/>
    </row>
    <row r="362" spans="29:37" s="94" customFormat="1" ht="12.75">
      <c r="AC362" s="122"/>
      <c r="AD362" s="105"/>
      <c r="AE362" s="105"/>
      <c r="AF362" s="105"/>
      <c r="AG362" s="105"/>
      <c r="AH362" s="105"/>
      <c r="AI362" s="105"/>
      <c r="AJ362" s="105"/>
      <c r="AK362" s="105"/>
    </row>
    <row r="363" spans="29:37" s="94" customFormat="1" ht="12.75">
      <c r="AC363" s="122"/>
      <c r="AD363" s="105"/>
      <c r="AE363" s="105"/>
      <c r="AF363" s="105"/>
      <c r="AG363" s="105"/>
      <c r="AH363" s="105"/>
      <c r="AI363" s="105"/>
      <c r="AJ363" s="105"/>
      <c r="AK363" s="105"/>
    </row>
    <row r="364" spans="29:37" s="94" customFormat="1" ht="12.75">
      <c r="AC364" s="122"/>
      <c r="AD364" s="105"/>
      <c r="AE364" s="105"/>
      <c r="AF364" s="105"/>
      <c r="AG364" s="105"/>
      <c r="AH364" s="105"/>
      <c r="AI364" s="105"/>
      <c r="AJ364" s="105"/>
      <c r="AK364" s="105"/>
    </row>
    <row r="365" spans="29:37" s="94" customFormat="1" ht="12.75">
      <c r="AC365" s="122"/>
      <c r="AD365" s="105"/>
      <c r="AE365" s="105"/>
      <c r="AF365" s="105"/>
      <c r="AG365" s="105"/>
      <c r="AH365" s="105"/>
      <c r="AI365" s="105"/>
      <c r="AJ365" s="105"/>
      <c r="AK365" s="105"/>
    </row>
    <row r="366" spans="29:37" s="94" customFormat="1" ht="12.75">
      <c r="AC366" s="122"/>
      <c r="AD366" s="105"/>
      <c r="AE366" s="105"/>
      <c r="AF366" s="105"/>
      <c r="AG366" s="105"/>
      <c r="AH366" s="105"/>
      <c r="AI366" s="105"/>
      <c r="AJ366" s="105"/>
      <c r="AK366" s="105"/>
    </row>
    <row r="367" spans="29:37" s="94" customFormat="1" ht="12.75">
      <c r="AC367" s="122"/>
      <c r="AD367" s="105"/>
      <c r="AE367" s="105"/>
      <c r="AF367" s="105"/>
      <c r="AG367" s="105"/>
      <c r="AH367" s="105"/>
      <c r="AI367" s="105"/>
      <c r="AJ367" s="105"/>
      <c r="AK367" s="105"/>
    </row>
    <row r="368" spans="29:37" s="94" customFormat="1" ht="12.75">
      <c r="AC368" s="122"/>
      <c r="AD368" s="105"/>
      <c r="AE368" s="105"/>
      <c r="AF368" s="105"/>
      <c r="AG368" s="105"/>
      <c r="AH368" s="105"/>
      <c r="AI368" s="105"/>
      <c r="AJ368" s="105"/>
      <c r="AK368" s="105"/>
    </row>
    <row r="369" spans="29:37" s="94" customFormat="1" ht="12.75">
      <c r="AC369" s="122"/>
      <c r="AD369" s="105"/>
      <c r="AE369" s="105"/>
      <c r="AF369" s="105"/>
      <c r="AG369" s="105"/>
      <c r="AH369" s="105"/>
      <c r="AI369" s="105"/>
      <c r="AJ369" s="105"/>
      <c r="AK369" s="105"/>
    </row>
    <row r="370" spans="29:37" s="94" customFormat="1" ht="12.75">
      <c r="AC370" s="122"/>
      <c r="AD370" s="105"/>
      <c r="AE370" s="105"/>
      <c r="AF370" s="105"/>
      <c r="AG370" s="105"/>
      <c r="AH370" s="105"/>
      <c r="AI370" s="105"/>
      <c r="AJ370" s="105"/>
      <c r="AK370" s="105"/>
    </row>
    <row r="371" spans="29:37" s="94" customFormat="1" ht="12.75">
      <c r="AC371" s="122"/>
      <c r="AD371" s="105"/>
      <c r="AE371" s="105"/>
      <c r="AF371" s="105"/>
      <c r="AG371" s="105"/>
      <c r="AH371" s="105"/>
      <c r="AI371" s="105"/>
      <c r="AJ371" s="105"/>
      <c r="AK371" s="105"/>
    </row>
    <row r="372" spans="29:37" s="94" customFormat="1" ht="12.75">
      <c r="AC372" s="122"/>
      <c r="AD372" s="105"/>
      <c r="AE372" s="105"/>
      <c r="AF372" s="105"/>
      <c r="AG372" s="105"/>
      <c r="AH372" s="105"/>
      <c r="AI372" s="105"/>
      <c r="AJ372" s="105"/>
      <c r="AK372" s="105"/>
    </row>
    <row r="373" spans="29:37" s="94" customFormat="1" ht="12.75">
      <c r="AC373" s="122"/>
      <c r="AD373" s="105"/>
      <c r="AE373" s="105"/>
      <c r="AF373" s="105"/>
      <c r="AG373" s="105"/>
      <c r="AH373" s="105"/>
      <c r="AI373" s="105"/>
      <c r="AJ373" s="105"/>
      <c r="AK373" s="105"/>
    </row>
    <row r="374" spans="29:37" s="94" customFormat="1" ht="12.75">
      <c r="AC374" s="122"/>
      <c r="AD374" s="105"/>
      <c r="AE374" s="105"/>
      <c r="AF374" s="105"/>
      <c r="AG374" s="105"/>
      <c r="AH374" s="105"/>
      <c r="AI374" s="105"/>
      <c r="AJ374" s="105"/>
      <c r="AK374" s="105"/>
    </row>
    <row r="375" spans="29:37" s="94" customFormat="1" ht="12.75">
      <c r="AC375" s="122"/>
      <c r="AD375" s="105"/>
      <c r="AE375" s="105"/>
      <c r="AF375" s="105"/>
      <c r="AG375" s="105"/>
      <c r="AH375" s="105"/>
      <c r="AI375" s="105"/>
      <c r="AJ375" s="105"/>
      <c r="AK375" s="105"/>
    </row>
    <row r="376" spans="29:37" s="94" customFormat="1" ht="12.75">
      <c r="AC376" s="122"/>
      <c r="AD376" s="105"/>
      <c r="AE376" s="105"/>
      <c r="AF376" s="105"/>
      <c r="AG376" s="105"/>
      <c r="AH376" s="105"/>
      <c r="AI376" s="105"/>
      <c r="AJ376" s="105"/>
      <c r="AK376" s="105"/>
    </row>
    <row r="377" spans="29:37" s="94" customFormat="1" ht="12.75">
      <c r="AC377" s="122"/>
      <c r="AD377" s="105"/>
      <c r="AE377" s="105"/>
      <c r="AF377" s="105"/>
      <c r="AG377" s="105"/>
      <c r="AH377" s="105"/>
      <c r="AI377" s="105"/>
      <c r="AJ377" s="105"/>
      <c r="AK377" s="105"/>
    </row>
    <row r="378" spans="29:37" s="94" customFormat="1" ht="12.75">
      <c r="AC378" s="122"/>
      <c r="AD378" s="105"/>
      <c r="AE378" s="105"/>
      <c r="AF378" s="105"/>
      <c r="AG378" s="105"/>
      <c r="AH378" s="105"/>
      <c r="AI378" s="105"/>
      <c r="AJ378" s="105"/>
      <c r="AK378" s="105"/>
    </row>
    <row r="379" spans="29:37" s="94" customFormat="1" ht="12.75">
      <c r="AC379" s="122"/>
      <c r="AD379" s="105"/>
      <c r="AE379" s="105"/>
      <c r="AF379" s="105"/>
      <c r="AG379" s="105"/>
      <c r="AH379" s="105"/>
      <c r="AI379" s="105"/>
      <c r="AJ379" s="105"/>
      <c r="AK379" s="105"/>
    </row>
    <row r="380" spans="29:37" s="94" customFormat="1" ht="12.75">
      <c r="AC380" s="122"/>
      <c r="AD380" s="105"/>
      <c r="AE380" s="105"/>
      <c r="AF380" s="105"/>
      <c r="AG380" s="105"/>
      <c r="AH380" s="105"/>
      <c r="AI380" s="105"/>
      <c r="AJ380" s="105"/>
      <c r="AK380" s="105"/>
    </row>
    <row r="381" spans="29:37" s="94" customFormat="1" ht="12.75">
      <c r="AC381" s="122"/>
      <c r="AD381" s="105"/>
      <c r="AE381" s="105"/>
      <c r="AF381" s="105"/>
      <c r="AG381" s="105"/>
      <c r="AH381" s="105"/>
      <c r="AI381" s="105"/>
      <c r="AJ381" s="105"/>
      <c r="AK381" s="105"/>
    </row>
    <row r="382" spans="29:37" s="94" customFormat="1" ht="12.75">
      <c r="AC382" s="122"/>
      <c r="AD382" s="105"/>
      <c r="AE382" s="105"/>
      <c r="AF382" s="105"/>
      <c r="AG382" s="105"/>
      <c r="AH382" s="105"/>
      <c r="AI382" s="105"/>
      <c r="AJ382" s="105"/>
      <c r="AK382" s="105"/>
    </row>
    <row r="383" spans="29:37" s="94" customFormat="1" ht="12.75">
      <c r="AC383" s="122"/>
      <c r="AD383" s="105"/>
      <c r="AE383" s="105"/>
      <c r="AF383" s="105"/>
      <c r="AG383" s="105"/>
      <c r="AH383" s="105"/>
      <c r="AI383" s="105"/>
      <c r="AJ383" s="105"/>
      <c r="AK383" s="105"/>
    </row>
    <row r="384" spans="29:37" s="94" customFormat="1" ht="12.75">
      <c r="AC384" s="122"/>
      <c r="AD384" s="105"/>
      <c r="AE384" s="105"/>
      <c r="AF384" s="105"/>
      <c r="AG384" s="105"/>
      <c r="AH384" s="105"/>
      <c r="AI384" s="105"/>
      <c r="AJ384" s="105"/>
      <c r="AK384" s="105"/>
    </row>
    <row r="385" spans="29:37" s="94" customFormat="1" ht="12.75">
      <c r="AC385" s="122"/>
      <c r="AD385" s="105"/>
      <c r="AE385" s="105"/>
      <c r="AF385" s="105"/>
      <c r="AG385" s="105"/>
      <c r="AH385" s="105"/>
      <c r="AI385" s="105"/>
      <c r="AJ385" s="105"/>
      <c r="AK385" s="105"/>
    </row>
    <row r="386" spans="29:37" s="94" customFormat="1" ht="12.75">
      <c r="AC386" s="122"/>
      <c r="AD386" s="105"/>
      <c r="AE386" s="105"/>
      <c r="AF386" s="105"/>
      <c r="AG386" s="105"/>
      <c r="AH386" s="105"/>
      <c r="AI386" s="105"/>
      <c r="AJ386" s="105"/>
      <c r="AK386" s="105"/>
    </row>
    <row r="387" spans="29:37" s="94" customFormat="1" ht="12.75">
      <c r="AC387" s="122"/>
      <c r="AD387" s="105"/>
      <c r="AE387" s="105"/>
      <c r="AF387" s="105"/>
      <c r="AG387" s="105"/>
      <c r="AH387" s="105"/>
      <c r="AI387" s="105"/>
      <c r="AJ387" s="105"/>
      <c r="AK387" s="105"/>
    </row>
    <row r="388" spans="29:37" s="94" customFormat="1" ht="12.75">
      <c r="AC388" s="122"/>
      <c r="AD388" s="105"/>
      <c r="AE388" s="105"/>
      <c r="AF388" s="105"/>
      <c r="AG388" s="105"/>
      <c r="AH388" s="105"/>
      <c r="AI388" s="105"/>
      <c r="AJ388" s="105"/>
      <c r="AK388" s="105"/>
    </row>
    <row r="389" spans="29:37" s="94" customFormat="1" ht="12.75">
      <c r="AC389" s="122"/>
      <c r="AD389" s="105"/>
      <c r="AE389" s="105"/>
      <c r="AF389" s="105"/>
      <c r="AG389" s="105"/>
      <c r="AH389" s="105"/>
      <c r="AI389" s="105"/>
      <c r="AJ389" s="105"/>
      <c r="AK389" s="105"/>
    </row>
    <row r="390" spans="29:37" s="94" customFormat="1" ht="12.75">
      <c r="AC390" s="122"/>
      <c r="AD390" s="105"/>
      <c r="AE390" s="105"/>
      <c r="AF390" s="105"/>
      <c r="AG390" s="105"/>
      <c r="AH390" s="105"/>
      <c r="AI390" s="105"/>
      <c r="AJ390" s="105"/>
      <c r="AK390" s="105"/>
    </row>
    <row r="391" spans="29:37" s="94" customFormat="1" ht="12.75">
      <c r="AC391" s="122"/>
      <c r="AD391" s="105"/>
      <c r="AE391" s="105"/>
      <c r="AF391" s="105"/>
      <c r="AG391" s="105"/>
      <c r="AH391" s="105"/>
      <c r="AI391" s="105"/>
      <c r="AJ391" s="105"/>
      <c r="AK391" s="105"/>
    </row>
    <row r="392" spans="29:37" s="94" customFormat="1" ht="12.75">
      <c r="AC392" s="122"/>
      <c r="AD392" s="105"/>
      <c r="AE392" s="105"/>
      <c r="AF392" s="105"/>
      <c r="AG392" s="105"/>
      <c r="AH392" s="105"/>
      <c r="AI392" s="105"/>
      <c r="AJ392" s="105"/>
      <c r="AK392" s="105"/>
    </row>
    <row r="393" spans="29:37" s="94" customFormat="1" ht="12.75">
      <c r="AC393" s="122"/>
      <c r="AD393" s="105"/>
      <c r="AE393" s="105"/>
      <c r="AF393" s="105"/>
      <c r="AG393" s="105"/>
      <c r="AH393" s="105"/>
      <c r="AI393" s="105"/>
      <c r="AJ393" s="105"/>
      <c r="AK393" s="105"/>
    </row>
    <row r="394" spans="29:37" s="94" customFormat="1" ht="12.75">
      <c r="AC394" s="122"/>
      <c r="AD394" s="105"/>
      <c r="AE394" s="105"/>
      <c r="AF394" s="105"/>
      <c r="AG394" s="105"/>
      <c r="AH394" s="105"/>
      <c r="AI394" s="105"/>
      <c r="AJ394" s="105"/>
      <c r="AK394" s="105"/>
    </row>
    <row r="395" spans="29:37" s="94" customFormat="1" ht="12.75">
      <c r="AC395" s="122"/>
      <c r="AD395" s="105"/>
      <c r="AE395" s="105"/>
      <c r="AF395" s="105"/>
      <c r="AG395" s="105"/>
      <c r="AH395" s="105"/>
      <c r="AI395" s="105"/>
      <c r="AJ395" s="105"/>
      <c r="AK395" s="105"/>
    </row>
    <row r="396" spans="29:37" s="94" customFormat="1" ht="12.75">
      <c r="AC396" s="122"/>
      <c r="AD396" s="105"/>
      <c r="AE396" s="105"/>
      <c r="AF396" s="105"/>
      <c r="AG396" s="105"/>
      <c r="AH396" s="105"/>
      <c r="AI396" s="105"/>
      <c r="AJ396" s="105"/>
      <c r="AK396" s="105"/>
    </row>
    <row r="397" spans="29:37" s="94" customFormat="1" ht="12.75">
      <c r="AC397" s="122"/>
      <c r="AD397" s="105"/>
      <c r="AE397" s="105"/>
      <c r="AF397" s="105"/>
      <c r="AG397" s="105"/>
      <c r="AH397" s="105"/>
      <c r="AI397" s="105"/>
      <c r="AJ397" s="105"/>
      <c r="AK397" s="105"/>
    </row>
    <row r="398" spans="29:37" s="94" customFormat="1" ht="12.75">
      <c r="AC398" s="122"/>
      <c r="AD398" s="105"/>
      <c r="AE398" s="105"/>
      <c r="AF398" s="105"/>
      <c r="AG398" s="105"/>
      <c r="AH398" s="105"/>
      <c r="AI398" s="105"/>
      <c r="AJ398" s="105"/>
      <c r="AK398" s="105"/>
    </row>
    <row r="399" spans="29:37" s="94" customFormat="1" ht="12.75">
      <c r="AC399" s="122"/>
      <c r="AD399" s="105"/>
      <c r="AE399" s="105"/>
      <c r="AF399" s="105"/>
      <c r="AG399" s="105"/>
      <c r="AH399" s="105"/>
      <c r="AI399" s="105"/>
      <c r="AJ399" s="105"/>
      <c r="AK399" s="105"/>
    </row>
    <row r="400" spans="29:37" s="94" customFormat="1" ht="12.75">
      <c r="AC400" s="122"/>
      <c r="AD400" s="105"/>
      <c r="AE400" s="105"/>
      <c r="AF400" s="105"/>
      <c r="AG400" s="105"/>
      <c r="AH400" s="105"/>
      <c r="AI400" s="105"/>
      <c r="AJ400" s="105"/>
      <c r="AK400" s="105"/>
    </row>
    <row r="401" spans="29:37" s="94" customFormat="1" ht="12.75">
      <c r="AC401" s="122"/>
      <c r="AD401" s="105"/>
      <c r="AE401" s="105"/>
      <c r="AF401" s="105"/>
      <c r="AG401" s="105"/>
      <c r="AH401" s="105"/>
      <c r="AI401" s="105"/>
      <c r="AJ401" s="105"/>
      <c r="AK401" s="105"/>
    </row>
    <row r="402" spans="29:37" s="94" customFormat="1" ht="12.75">
      <c r="AC402" s="122"/>
      <c r="AD402" s="105"/>
      <c r="AE402" s="105"/>
      <c r="AF402" s="105"/>
      <c r="AG402" s="105"/>
      <c r="AH402" s="105"/>
      <c r="AI402" s="105"/>
      <c r="AJ402" s="105"/>
      <c r="AK402" s="105"/>
    </row>
    <row r="403" spans="29:37" s="94" customFormat="1" ht="12.75">
      <c r="AC403" s="122"/>
      <c r="AD403" s="105"/>
      <c r="AE403" s="105"/>
      <c r="AF403" s="105"/>
      <c r="AG403" s="105"/>
      <c r="AH403" s="105"/>
      <c r="AI403" s="105"/>
      <c r="AJ403" s="105"/>
      <c r="AK403" s="105"/>
    </row>
    <row r="404" spans="29:37" s="94" customFormat="1" ht="12.75">
      <c r="AC404" s="122"/>
      <c r="AD404" s="105"/>
      <c r="AE404" s="105"/>
      <c r="AF404" s="105"/>
      <c r="AG404" s="105"/>
      <c r="AH404" s="105"/>
      <c r="AI404" s="105"/>
      <c r="AJ404" s="105"/>
      <c r="AK404" s="105"/>
    </row>
    <row r="405" spans="29:37" s="94" customFormat="1" ht="12.75">
      <c r="AC405" s="122"/>
      <c r="AD405" s="105"/>
      <c r="AE405" s="105"/>
      <c r="AF405" s="105"/>
      <c r="AG405" s="105"/>
      <c r="AH405" s="105"/>
      <c r="AI405" s="105"/>
      <c r="AJ405" s="105"/>
      <c r="AK405" s="105"/>
    </row>
    <row r="406" spans="29:37" s="94" customFormat="1" ht="12.75">
      <c r="AC406" s="122"/>
      <c r="AD406" s="105"/>
      <c r="AE406" s="105"/>
      <c r="AF406" s="105"/>
      <c r="AG406" s="105"/>
      <c r="AH406" s="105"/>
      <c r="AI406" s="105"/>
      <c r="AJ406" s="105"/>
      <c r="AK406" s="105"/>
    </row>
    <row r="407" spans="29:37" s="94" customFormat="1" ht="12.75">
      <c r="AC407" s="122"/>
      <c r="AD407" s="105"/>
      <c r="AE407" s="105"/>
      <c r="AF407" s="105"/>
      <c r="AG407" s="105"/>
      <c r="AH407" s="105"/>
      <c r="AI407" s="105"/>
      <c r="AJ407" s="105"/>
      <c r="AK407" s="105"/>
    </row>
    <row r="408" spans="29:37" s="94" customFormat="1" ht="12.75">
      <c r="AC408" s="122"/>
      <c r="AD408" s="105"/>
      <c r="AE408" s="105"/>
      <c r="AF408" s="105"/>
      <c r="AG408" s="105"/>
      <c r="AH408" s="105"/>
      <c r="AI408" s="105"/>
      <c r="AJ408" s="105"/>
      <c r="AK408" s="105"/>
    </row>
    <row r="409" spans="29:37" s="94" customFormat="1" ht="12.75">
      <c r="AC409" s="122"/>
      <c r="AD409" s="105"/>
      <c r="AE409" s="105"/>
      <c r="AF409" s="105"/>
      <c r="AG409" s="105"/>
      <c r="AH409" s="105"/>
      <c r="AI409" s="105"/>
      <c r="AJ409" s="105"/>
      <c r="AK409" s="105"/>
    </row>
    <row r="410" spans="29:37" s="94" customFormat="1" ht="12.75">
      <c r="AC410" s="122"/>
      <c r="AD410" s="105"/>
      <c r="AE410" s="105"/>
      <c r="AF410" s="105"/>
      <c r="AG410" s="105"/>
      <c r="AH410" s="105"/>
      <c r="AI410" s="105"/>
      <c r="AJ410" s="105"/>
      <c r="AK410" s="105"/>
    </row>
    <row r="411" spans="29:37" s="94" customFormat="1" ht="12.75">
      <c r="AC411" s="122"/>
      <c r="AD411" s="105"/>
      <c r="AE411" s="105"/>
      <c r="AF411" s="105"/>
      <c r="AG411" s="105"/>
      <c r="AH411" s="105"/>
      <c r="AI411" s="105"/>
      <c r="AJ411" s="105"/>
      <c r="AK411" s="105"/>
    </row>
    <row r="412" spans="29:37" s="94" customFormat="1" ht="12.75">
      <c r="AC412" s="122"/>
      <c r="AD412" s="105"/>
      <c r="AE412" s="105"/>
      <c r="AF412" s="105"/>
      <c r="AG412" s="105"/>
      <c r="AH412" s="105"/>
      <c r="AI412" s="105"/>
      <c r="AJ412" s="105"/>
      <c r="AK412" s="105"/>
    </row>
    <row r="413" spans="29:37" s="94" customFormat="1" ht="12.75">
      <c r="AC413" s="122"/>
      <c r="AD413" s="105"/>
      <c r="AE413" s="105"/>
      <c r="AF413" s="105"/>
      <c r="AG413" s="105"/>
      <c r="AH413" s="105"/>
      <c r="AI413" s="105"/>
      <c r="AJ413" s="105"/>
      <c r="AK413" s="105"/>
    </row>
    <row r="414" spans="29:37" s="94" customFormat="1" ht="12.75">
      <c r="AC414" s="122"/>
      <c r="AD414" s="105"/>
      <c r="AE414" s="105"/>
      <c r="AF414" s="105"/>
      <c r="AG414" s="105"/>
      <c r="AH414" s="105"/>
      <c r="AI414" s="105"/>
      <c r="AJ414" s="105"/>
      <c r="AK414" s="105"/>
    </row>
    <row r="415" spans="29:37" s="94" customFormat="1" ht="12.75">
      <c r="AC415" s="122"/>
      <c r="AD415" s="105"/>
      <c r="AE415" s="105"/>
      <c r="AF415" s="105"/>
      <c r="AG415" s="105"/>
      <c r="AH415" s="105"/>
      <c r="AI415" s="105"/>
      <c r="AJ415" s="105"/>
      <c r="AK415" s="105"/>
    </row>
    <row r="416" spans="29:37" s="94" customFormat="1" ht="12.75">
      <c r="AC416" s="122"/>
      <c r="AD416" s="105"/>
      <c r="AE416" s="105"/>
      <c r="AF416" s="105"/>
      <c r="AG416" s="105"/>
      <c r="AH416" s="105"/>
      <c r="AI416" s="105"/>
      <c r="AJ416" s="105"/>
      <c r="AK416" s="105"/>
    </row>
    <row r="417" spans="29:37" s="94" customFormat="1" ht="12.75">
      <c r="AC417" s="122"/>
      <c r="AD417" s="105"/>
      <c r="AE417" s="105"/>
      <c r="AF417" s="105"/>
      <c r="AG417" s="105"/>
      <c r="AH417" s="105"/>
      <c r="AI417" s="105"/>
      <c r="AJ417" s="105"/>
      <c r="AK417" s="105"/>
    </row>
    <row r="418" spans="29:37" s="94" customFormat="1" ht="12.75">
      <c r="AC418" s="122"/>
      <c r="AD418" s="105"/>
      <c r="AE418" s="105"/>
      <c r="AF418" s="105"/>
      <c r="AG418" s="105"/>
      <c r="AH418" s="105"/>
      <c r="AI418" s="105"/>
      <c r="AJ418" s="105"/>
      <c r="AK418" s="105"/>
    </row>
    <row r="419" spans="29:37" s="94" customFormat="1" ht="12.75">
      <c r="AC419" s="122"/>
      <c r="AD419" s="105"/>
      <c r="AE419" s="105"/>
      <c r="AF419" s="105"/>
      <c r="AG419" s="105"/>
      <c r="AH419" s="105"/>
      <c r="AI419" s="105"/>
      <c r="AJ419" s="105"/>
      <c r="AK419" s="105"/>
    </row>
    <row r="420" spans="29:37" s="94" customFormat="1" ht="12.75">
      <c r="AC420" s="122"/>
      <c r="AD420" s="105"/>
      <c r="AE420" s="105"/>
      <c r="AF420" s="105"/>
      <c r="AG420" s="105"/>
      <c r="AH420" s="105"/>
      <c r="AI420" s="105"/>
      <c r="AJ420" s="105"/>
      <c r="AK420" s="105"/>
    </row>
    <row r="421" spans="29:37" s="94" customFormat="1" ht="12.75">
      <c r="AC421" s="122"/>
      <c r="AD421" s="105"/>
      <c r="AE421" s="105"/>
      <c r="AF421" s="105"/>
      <c r="AG421" s="105"/>
      <c r="AH421" s="105"/>
      <c r="AI421" s="105"/>
      <c r="AJ421" s="105"/>
      <c r="AK421" s="105"/>
    </row>
    <row r="422" spans="29:37" s="94" customFormat="1" ht="12.75">
      <c r="AC422" s="122"/>
      <c r="AD422" s="105"/>
      <c r="AE422" s="105"/>
      <c r="AF422" s="105"/>
      <c r="AG422" s="105"/>
      <c r="AH422" s="105"/>
      <c r="AI422" s="105"/>
      <c r="AJ422" s="105"/>
      <c r="AK422" s="105"/>
    </row>
    <row r="423" spans="29:37" s="94" customFormat="1" ht="12.75">
      <c r="AC423" s="122"/>
      <c r="AD423" s="105"/>
      <c r="AE423" s="105"/>
      <c r="AF423" s="105"/>
      <c r="AG423" s="105"/>
      <c r="AH423" s="105"/>
      <c r="AI423" s="105"/>
      <c r="AJ423" s="105"/>
      <c r="AK423" s="105"/>
    </row>
    <row r="424" spans="29:37" s="94" customFormat="1" ht="12.75">
      <c r="AC424" s="122"/>
      <c r="AD424" s="105"/>
      <c r="AE424" s="105"/>
      <c r="AF424" s="105"/>
      <c r="AG424" s="105"/>
      <c r="AH424" s="105"/>
      <c r="AI424" s="105"/>
      <c r="AJ424" s="105"/>
      <c r="AK424" s="105"/>
    </row>
    <row r="425" spans="29:37" s="94" customFormat="1" ht="12.75">
      <c r="AC425" s="122"/>
      <c r="AD425" s="105"/>
      <c r="AE425" s="105"/>
      <c r="AF425" s="105"/>
      <c r="AG425" s="105"/>
      <c r="AH425" s="105"/>
      <c r="AI425" s="105"/>
      <c r="AJ425" s="105"/>
      <c r="AK425" s="105"/>
    </row>
    <row r="426" spans="29:37" s="94" customFormat="1" ht="12.75">
      <c r="AC426" s="122"/>
      <c r="AD426" s="105"/>
      <c r="AE426" s="105"/>
      <c r="AF426" s="105"/>
      <c r="AG426" s="105"/>
      <c r="AH426" s="105"/>
      <c r="AI426" s="105"/>
      <c r="AJ426" s="105"/>
      <c r="AK426" s="105"/>
    </row>
    <row r="427" spans="29:37" s="94" customFormat="1" ht="12.75">
      <c r="AC427" s="122"/>
      <c r="AD427" s="105"/>
      <c r="AE427" s="105"/>
      <c r="AF427" s="105"/>
      <c r="AG427" s="105"/>
      <c r="AH427" s="105"/>
      <c r="AI427" s="105"/>
      <c r="AJ427" s="105"/>
      <c r="AK427" s="105"/>
    </row>
    <row r="428" spans="29:37" s="94" customFormat="1" ht="12.75">
      <c r="AC428" s="122"/>
      <c r="AD428" s="105"/>
      <c r="AE428" s="105"/>
      <c r="AF428" s="105"/>
      <c r="AG428" s="105"/>
      <c r="AH428" s="105"/>
      <c r="AI428" s="105"/>
      <c r="AJ428" s="105"/>
      <c r="AK428" s="105"/>
    </row>
    <row r="429" spans="29:37" s="94" customFormat="1" ht="12.75">
      <c r="AC429" s="122"/>
      <c r="AD429" s="105"/>
      <c r="AE429" s="105"/>
      <c r="AF429" s="105"/>
      <c r="AG429" s="105"/>
      <c r="AH429" s="105"/>
      <c r="AI429" s="105"/>
      <c r="AJ429" s="105"/>
      <c r="AK429" s="105"/>
    </row>
    <row r="430" spans="29:37" s="94" customFormat="1" ht="12.75">
      <c r="AC430" s="122"/>
      <c r="AD430" s="105"/>
      <c r="AE430" s="105"/>
      <c r="AF430" s="105"/>
      <c r="AG430" s="105"/>
      <c r="AH430" s="105"/>
      <c r="AI430" s="105"/>
      <c r="AJ430" s="105"/>
      <c r="AK430" s="105"/>
    </row>
    <row r="431" spans="29:37" s="94" customFormat="1" ht="12.75">
      <c r="AC431" s="122"/>
      <c r="AD431" s="105"/>
      <c r="AE431" s="105"/>
      <c r="AF431" s="105"/>
      <c r="AG431" s="105"/>
      <c r="AH431" s="105"/>
      <c r="AI431" s="105"/>
      <c r="AJ431" s="105"/>
      <c r="AK431" s="105"/>
    </row>
    <row r="432" spans="29:37" s="94" customFormat="1" ht="12.75">
      <c r="AC432" s="122"/>
      <c r="AD432" s="105"/>
      <c r="AE432" s="105"/>
      <c r="AF432" s="105"/>
      <c r="AG432" s="105"/>
      <c r="AH432" s="105"/>
      <c r="AI432" s="105"/>
      <c r="AJ432" s="105"/>
      <c r="AK432" s="105"/>
    </row>
    <row r="433" spans="29:37" s="94" customFormat="1" ht="12.75">
      <c r="AC433" s="122"/>
      <c r="AD433" s="105"/>
      <c r="AE433" s="105"/>
      <c r="AF433" s="105"/>
      <c r="AG433" s="105"/>
      <c r="AH433" s="105"/>
      <c r="AI433" s="105"/>
      <c r="AJ433" s="105"/>
      <c r="AK433" s="105"/>
    </row>
    <row r="434" spans="29:37" s="94" customFormat="1" ht="12.75">
      <c r="AC434" s="122"/>
      <c r="AD434" s="105"/>
      <c r="AE434" s="105"/>
      <c r="AF434" s="105"/>
      <c r="AG434" s="105"/>
      <c r="AH434" s="105"/>
      <c r="AI434" s="105"/>
      <c r="AJ434" s="105"/>
      <c r="AK434" s="105"/>
    </row>
    <row r="435" spans="29:37" s="94" customFormat="1" ht="12.75">
      <c r="AC435" s="122"/>
      <c r="AD435" s="105"/>
      <c r="AE435" s="105"/>
      <c r="AF435" s="105"/>
      <c r="AG435" s="105"/>
      <c r="AH435" s="105"/>
      <c r="AI435" s="105"/>
      <c r="AJ435" s="105"/>
      <c r="AK435" s="105"/>
    </row>
    <row r="436" spans="29:37" s="94" customFormat="1" ht="12.75">
      <c r="AC436" s="122"/>
      <c r="AD436" s="105"/>
      <c r="AE436" s="105"/>
      <c r="AF436" s="105"/>
      <c r="AG436" s="105"/>
      <c r="AH436" s="105"/>
      <c r="AI436" s="105"/>
      <c r="AJ436" s="105"/>
      <c r="AK436" s="105"/>
    </row>
    <row r="437" spans="29:37" s="94" customFormat="1" ht="12.75">
      <c r="AC437" s="122"/>
      <c r="AD437" s="105"/>
      <c r="AE437" s="105"/>
      <c r="AF437" s="105"/>
      <c r="AG437" s="105"/>
      <c r="AH437" s="105"/>
      <c r="AI437" s="105"/>
      <c r="AJ437" s="105"/>
      <c r="AK437" s="105"/>
    </row>
    <row r="438" spans="29:37" s="94" customFormat="1" ht="12.75">
      <c r="AC438" s="122"/>
      <c r="AD438" s="105"/>
      <c r="AE438" s="105"/>
      <c r="AF438" s="105"/>
      <c r="AG438" s="105"/>
      <c r="AH438" s="105"/>
      <c r="AI438" s="105"/>
      <c r="AJ438" s="105"/>
      <c r="AK438" s="105"/>
    </row>
    <row r="439" spans="29:37" s="94" customFormat="1" ht="12.75">
      <c r="AC439" s="122"/>
      <c r="AD439" s="105"/>
      <c r="AE439" s="105"/>
      <c r="AF439" s="105"/>
      <c r="AG439" s="105"/>
      <c r="AH439" s="105"/>
      <c r="AI439" s="105"/>
      <c r="AJ439" s="105"/>
      <c r="AK439" s="105"/>
    </row>
    <row r="440" spans="29:37" s="94" customFormat="1" ht="12.75">
      <c r="AC440" s="122"/>
      <c r="AD440" s="105"/>
      <c r="AE440" s="105"/>
      <c r="AF440" s="105"/>
      <c r="AG440" s="105"/>
      <c r="AH440" s="105"/>
      <c r="AI440" s="105"/>
      <c r="AJ440" s="105"/>
      <c r="AK440" s="105"/>
    </row>
    <row r="441" spans="29:37" s="94" customFormat="1" ht="12.75">
      <c r="AC441" s="122"/>
      <c r="AD441" s="105"/>
      <c r="AE441" s="105"/>
      <c r="AF441" s="105"/>
      <c r="AG441" s="105"/>
      <c r="AH441" s="105"/>
      <c r="AI441" s="105"/>
      <c r="AJ441" s="105"/>
      <c r="AK441" s="105"/>
    </row>
    <row r="442" spans="29:37" s="94" customFormat="1" ht="12.75">
      <c r="AC442" s="122"/>
      <c r="AD442" s="105"/>
      <c r="AE442" s="105"/>
      <c r="AF442" s="105"/>
      <c r="AG442" s="105"/>
      <c r="AH442" s="105"/>
      <c r="AI442" s="105"/>
      <c r="AJ442" s="105"/>
      <c r="AK442" s="105"/>
    </row>
    <row r="443" spans="29:37" s="94" customFormat="1" ht="12.75">
      <c r="AC443" s="122"/>
      <c r="AD443" s="105"/>
      <c r="AE443" s="105"/>
      <c r="AF443" s="105"/>
      <c r="AG443" s="105"/>
      <c r="AH443" s="105"/>
      <c r="AI443" s="105"/>
      <c r="AJ443" s="105"/>
      <c r="AK443" s="105"/>
    </row>
    <row r="444" spans="29:37" s="94" customFormat="1" ht="12.75">
      <c r="AC444" s="122"/>
      <c r="AD444" s="105"/>
      <c r="AE444" s="105"/>
      <c r="AF444" s="105"/>
      <c r="AG444" s="105"/>
      <c r="AH444" s="105"/>
      <c r="AI444" s="105"/>
      <c r="AJ444" s="105"/>
      <c r="AK444" s="105"/>
    </row>
    <row r="445" spans="29:37" s="94" customFormat="1" ht="12.75">
      <c r="AC445" s="122"/>
      <c r="AD445" s="105"/>
      <c r="AE445" s="105"/>
      <c r="AF445" s="105"/>
      <c r="AG445" s="105"/>
      <c r="AH445" s="105"/>
      <c r="AI445" s="105"/>
      <c r="AJ445" s="105"/>
      <c r="AK445" s="105"/>
    </row>
    <row r="446" spans="29:37" s="94" customFormat="1" ht="12.75">
      <c r="AC446" s="122"/>
      <c r="AD446" s="105"/>
      <c r="AE446" s="105"/>
      <c r="AF446" s="105"/>
      <c r="AG446" s="105"/>
      <c r="AH446" s="105"/>
      <c r="AI446" s="105"/>
      <c r="AJ446" s="105"/>
      <c r="AK446" s="105"/>
    </row>
    <row r="447" spans="29:37" s="94" customFormat="1" ht="12.75">
      <c r="AC447" s="122"/>
      <c r="AD447" s="105"/>
      <c r="AE447" s="105"/>
      <c r="AF447" s="105"/>
      <c r="AG447" s="105"/>
      <c r="AH447" s="105"/>
      <c r="AI447" s="105"/>
      <c r="AJ447" s="105"/>
      <c r="AK447" s="105"/>
    </row>
    <row r="448" spans="29:37" s="94" customFormat="1" ht="12.75">
      <c r="AC448" s="122"/>
      <c r="AD448" s="105"/>
      <c r="AE448" s="105"/>
      <c r="AF448" s="105"/>
      <c r="AG448" s="105"/>
      <c r="AH448" s="105"/>
      <c r="AI448" s="105"/>
      <c r="AJ448" s="105"/>
      <c r="AK448" s="105"/>
    </row>
    <row r="449" spans="29:37" s="94" customFormat="1" ht="12.75">
      <c r="AC449" s="122"/>
      <c r="AD449" s="105"/>
      <c r="AE449" s="105"/>
      <c r="AF449" s="105"/>
      <c r="AG449" s="105"/>
      <c r="AH449" s="105"/>
      <c r="AI449" s="105"/>
      <c r="AJ449" s="105"/>
      <c r="AK449" s="105"/>
    </row>
    <row r="450" spans="29:37" s="94" customFormat="1" ht="12.75">
      <c r="AC450" s="122"/>
      <c r="AD450" s="105"/>
      <c r="AE450" s="105"/>
      <c r="AF450" s="105"/>
      <c r="AG450" s="105"/>
      <c r="AH450" s="105"/>
      <c r="AI450" s="105"/>
      <c r="AJ450" s="105"/>
      <c r="AK450" s="105"/>
    </row>
    <row r="451" spans="29:37" s="94" customFormat="1" ht="12.75">
      <c r="AC451" s="122"/>
      <c r="AD451" s="105"/>
      <c r="AE451" s="105"/>
      <c r="AF451" s="105"/>
      <c r="AG451" s="105"/>
      <c r="AH451" s="105"/>
      <c r="AI451" s="105"/>
      <c r="AJ451" s="105"/>
      <c r="AK451" s="105"/>
    </row>
    <row r="452" spans="29:37" s="94" customFormat="1" ht="12.75">
      <c r="AC452" s="122"/>
      <c r="AD452" s="105"/>
      <c r="AE452" s="105"/>
      <c r="AF452" s="105"/>
      <c r="AG452" s="105"/>
      <c r="AH452" s="105"/>
      <c r="AI452" s="105"/>
      <c r="AJ452" s="105"/>
      <c r="AK452" s="105"/>
    </row>
    <row r="453" spans="29:37" s="94" customFormat="1" ht="12.75">
      <c r="AC453" s="122"/>
      <c r="AD453" s="105"/>
      <c r="AE453" s="105"/>
      <c r="AF453" s="105"/>
      <c r="AG453" s="105"/>
      <c r="AH453" s="105"/>
      <c r="AI453" s="105"/>
      <c r="AJ453" s="105"/>
      <c r="AK453" s="105"/>
    </row>
    <row r="454" spans="29:37" s="94" customFormat="1" ht="12.75">
      <c r="AC454" s="122"/>
      <c r="AD454" s="105"/>
      <c r="AE454" s="105"/>
      <c r="AF454" s="105"/>
      <c r="AG454" s="105"/>
      <c r="AH454" s="105"/>
      <c r="AI454" s="105"/>
      <c r="AJ454" s="105"/>
      <c r="AK454" s="105"/>
    </row>
    <row r="455" spans="29:37" s="94" customFormat="1" ht="12.75">
      <c r="AC455" s="122"/>
      <c r="AD455" s="105"/>
      <c r="AE455" s="105"/>
      <c r="AF455" s="105"/>
      <c r="AG455" s="105"/>
      <c r="AH455" s="105"/>
      <c r="AI455" s="105"/>
      <c r="AJ455" s="105"/>
      <c r="AK455" s="105"/>
    </row>
    <row r="456" spans="29:37" s="94" customFormat="1" ht="12.75">
      <c r="AC456" s="122"/>
      <c r="AD456" s="105"/>
      <c r="AE456" s="105"/>
      <c r="AF456" s="105"/>
      <c r="AG456" s="105"/>
      <c r="AH456" s="105"/>
      <c r="AI456" s="105"/>
      <c r="AJ456" s="105"/>
      <c r="AK456" s="105"/>
    </row>
    <row r="457" spans="29:37" s="94" customFormat="1" ht="12.75">
      <c r="AC457" s="122"/>
      <c r="AD457" s="105"/>
      <c r="AE457" s="105"/>
      <c r="AF457" s="105"/>
      <c r="AG457" s="105"/>
      <c r="AH457" s="105"/>
      <c r="AI457" s="105"/>
      <c r="AJ457" s="105"/>
      <c r="AK457" s="105"/>
    </row>
    <row r="458" spans="29:37" s="94" customFormat="1" ht="12.75">
      <c r="AC458" s="122"/>
      <c r="AD458" s="105"/>
      <c r="AE458" s="105"/>
      <c r="AF458" s="105"/>
      <c r="AG458" s="105"/>
      <c r="AH458" s="105"/>
      <c r="AI458" s="105"/>
      <c r="AJ458" s="105"/>
      <c r="AK458" s="105"/>
    </row>
    <row r="459" spans="29:37" s="94" customFormat="1" ht="12.75">
      <c r="AC459" s="122"/>
      <c r="AD459" s="105"/>
      <c r="AE459" s="105"/>
      <c r="AF459" s="105"/>
      <c r="AG459" s="105"/>
      <c r="AH459" s="105"/>
      <c r="AI459" s="105"/>
      <c r="AJ459" s="105"/>
      <c r="AK459" s="105"/>
    </row>
    <row r="460" spans="29:37" s="94" customFormat="1" ht="12.75">
      <c r="AC460" s="122"/>
      <c r="AD460" s="105"/>
      <c r="AE460" s="105"/>
      <c r="AF460" s="105"/>
      <c r="AG460" s="105"/>
      <c r="AH460" s="105"/>
      <c r="AI460" s="105"/>
      <c r="AJ460" s="105"/>
      <c r="AK460" s="105"/>
    </row>
    <row r="461" spans="29:37" s="94" customFormat="1" ht="12.75">
      <c r="AC461" s="122"/>
      <c r="AD461" s="105"/>
      <c r="AE461" s="105"/>
      <c r="AF461" s="105"/>
      <c r="AG461" s="105"/>
      <c r="AH461" s="105"/>
      <c r="AI461" s="105"/>
      <c r="AJ461" s="105"/>
      <c r="AK461" s="105"/>
    </row>
  </sheetData>
  <sheetProtection formatCells="0"/>
  <mergeCells count="109">
    <mergeCell ref="AC2:AG2"/>
    <mergeCell ref="B5:C5"/>
    <mergeCell ref="D6:H6"/>
    <mergeCell ref="I6:M6"/>
    <mergeCell ref="N6:R6"/>
    <mergeCell ref="S6:W6"/>
    <mergeCell ref="X6:AB6"/>
    <mergeCell ref="AD6:AF6"/>
    <mergeCell ref="AM6:AO6"/>
    <mergeCell ref="A7:A8"/>
    <mergeCell ref="D7:E7"/>
    <mergeCell ref="G7:H7"/>
    <mergeCell ref="I7:J7"/>
    <mergeCell ref="L7:M7"/>
    <mergeCell ref="N7:O7"/>
    <mergeCell ref="Q7:R7"/>
    <mergeCell ref="S7:T7"/>
    <mergeCell ref="AC7:AC8"/>
    <mergeCell ref="A9:A10"/>
    <mergeCell ref="D9:E9"/>
    <mergeCell ref="G9:H9"/>
    <mergeCell ref="AI6:AK6"/>
    <mergeCell ref="S9:T9"/>
    <mergeCell ref="V9:W9"/>
    <mergeCell ref="X9:Y9"/>
    <mergeCell ref="AA9:AB9"/>
    <mergeCell ref="V7:W7"/>
    <mergeCell ref="AA7:AB7"/>
    <mergeCell ref="AC9:AC10"/>
    <mergeCell ref="AG9:AG10"/>
    <mergeCell ref="A11:A12"/>
    <mergeCell ref="G11:H11"/>
    <mergeCell ref="I11:J11"/>
    <mergeCell ref="L11:M11"/>
    <mergeCell ref="S11:T11"/>
    <mergeCell ref="V11:W11"/>
    <mergeCell ref="AG7:AG8"/>
    <mergeCell ref="L13:M13"/>
    <mergeCell ref="N13:O13"/>
    <mergeCell ref="X13:Y13"/>
    <mergeCell ref="X7:Y7"/>
    <mergeCell ref="A13:A14"/>
    <mergeCell ref="D13:E13"/>
    <mergeCell ref="G13:H13"/>
    <mergeCell ref="I13:J13"/>
    <mergeCell ref="X11:Y11"/>
    <mergeCell ref="AA11:AB11"/>
    <mergeCell ref="AC11:AC12"/>
    <mergeCell ref="AG13:AG14"/>
    <mergeCell ref="AG11:AG12"/>
    <mergeCell ref="A15:A16"/>
    <mergeCell ref="D15:E15"/>
    <mergeCell ref="G15:H15"/>
    <mergeCell ref="I15:J15"/>
    <mergeCell ref="V15:W15"/>
    <mergeCell ref="D16:E16"/>
    <mergeCell ref="G16:H16"/>
    <mergeCell ref="X15:Y15"/>
    <mergeCell ref="V16:W16"/>
    <mergeCell ref="L15:M15"/>
    <mergeCell ref="N15:O15"/>
    <mergeCell ref="AG15:AG16"/>
    <mergeCell ref="X14:Y14"/>
    <mergeCell ref="AA14:AB14"/>
    <mergeCell ref="I16:J16"/>
    <mergeCell ref="L16:M16"/>
    <mergeCell ref="N16:O16"/>
    <mergeCell ref="Q16:R16"/>
    <mergeCell ref="S16:T16"/>
    <mergeCell ref="Q15:R15"/>
    <mergeCell ref="S15:T15"/>
    <mergeCell ref="X12:Y12"/>
    <mergeCell ref="AA12:AB12"/>
    <mergeCell ref="AA15:AB15"/>
    <mergeCell ref="AC15:AC16"/>
    <mergeCell ref="AA13:AB13"/>
    <mergeCell ref="AC13:AC14"/>
    <mergeCell ref="X8:Y8"/>
    <mergeCell ref="AA8:AB8"/>
    <mergeCell ref="X10:Y10"/>
    <mergeCell ref="AA10:AB10"/>
    <mergeCell ref="L12:M12"/>
    <mergeCell ref="S12:T12"/>
    <mergeCell ref="V12:W12"/>
    <mergeCell ref="D14:E14"/>
    <mergeCell ref="G14:H14"/>
    <mergeCell ref="I14:J14"/>
    <mergeCell ref="L14:M14"/>
    <mergeCell ref="N14:O14"/>
    <mergeCell ref="Q14:R14"/>
    <mergeCell ref="Q13:R13"/>
    <mergeCell ref="D11:E11"/>
    <mergeCell ref="D12:E12"/>
    <mergeCell ref="G12:H12"/>
    <mergeCell ref="I12:J12"/>
    <mergeCell ref="S8:T8"/>
    <mergeCell ref="V8:W8"/>
    <mergeCell ref="D10:E10"/>
    <mergeCell ref="G10:H10"/>
    <mergeCell ref="N10:O10"/>
    <mergeCell ref="Q10:R10"/>
    <mergeCell ref="S10:T10"/>
    <mergeCell ref="V10:W10"/>
    <mergeCell ref="N9:O9"/>
    <mergeCell ref="Q9:R9"/>
    <mergeCell ref="I8:J8"/>
    <mergeCell ref="L8:M8"/>
    <mergeCell ref="N8:O8"/>
    <mergeCell ref="Q8:R8"/>
  </mergeCells>
  <conditionalFormatting sqref="AG7:AG16">
    <cfRule type="cellIs" priority="7" dxfId="0" operator="lessThan" stopIfTrue="1">
      <formula>3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CH22"/>
  <sheetViews>
    <sheetView view="pageBreakPreview" zoomScale="55" zoomScaleNormal="50" zoomScaleSheetLayoutView="55" zoomScalePageLayoutView="0" workbookViewId="0" topLeftCell="A1">
      <selection activeCell="X8" sqref="X8:Y8"/>
    </sheetView>
  </sheetViews>
  <sheetFormatPr defaultColWidth="10.25390625" defaultRowHeight="12.75"/>
  <cols>
    <col min="1" max="1" width="5.625" style="0" customWidth="1"/>
    <col min="2" max="2" width="5.375" style="0" customWidth="1"/>
    <col min="3" max="3" width="35.625" style="0" customWidth="1"/>
    <col min="4" max="28" width="5.25390625" style="0" customWidth="1"/>
    <col min="29" max="30" width="5.25390625" style="60" customWidth="1"/>
    <col min="31" max="33" width="5.25390625" style="0" customWidth="1"/>
    <col min="34" max="34" width="8.375" style="0" customWidth="1"/>
    <col min="35" max="37" width="6.00390625" style="0" customWidth="1"/>
    <col min="38" max="38" width="8.625" style="0" customWidth="1"/>
    <col min="39" max="39" width="3.25390625" style="0" customWidth="1"/>
    <col min="40" max="40" width="2.625" style="0" customWidth="1"/>
    <col min="41" max="41" width="2.75390625" style="0" customWidth="1"/>
    <col min="42" max="42" width="2.625" style="0" customWidth="1"/>
    <col min="43" max="43" width="7.00390625" style="0" customWidth="1"/>
    <col min="44" max="44" width="2.625" style="60" customWidth="1"/>
    <col min="45" max="45" width="2.75390625" style="60" customWidth="1"/>
    <col min="46" max="46" width="2.625" style="60" customWidth="1"/>
    <col min="47" max="47" width="7.00390625" style="60" customWidth="1"/>
    <col min="48" max="48" width="2.625" style="0" customWidth="1"/>
    <col min="49" max="49" width="2.75390625" style="0" customWidth="1"/>
    <col min="50" max="50" width="2.625" style="0" customWidth="1"/>
    <col min="51" max="51" width="7.00390625" style="0" customWidth="1"/>
    <col min="52" max="52" width="2.625" style="0" customWidth="1"/>
    <col min="53" max="53" width="2.75390625" style="0" customWidth="1"/>
    <col min="54" max="54" width="2.625" style="0" customWidth="1"/>
    <col min="55" max="56" width="5.125" style="0" customWidth="1"/>
    <col min="57" max="81" width="5.125" style="3" customWidth="1"/>
    <col min="82" max="86" width="5.75390625" style="3" customWidth="1"/>
  </cols>
  <sheetData>
    <row r="1" spans="1:49" ht="35.25" customHeight="1">
      <c r="A1" s="310" t="e">
        <f>+#REF!</f>
        <v>#REF!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132"/>
      <c r="AN1" s="132"/>
      <c r="AO1" s="132"/>
      <c r="AP1" s="1"/>
      <c r="AQ1" s="1"/>
      <c r="AV1" s="1"/>
      <c r="AW1" s="1"/>
    </row>
    <row r="2" spans="2:49" ht="21.75" customHeight="1">
      <c r="B2" s="95" t="e">
        <f>+#REF!</f>
        <v>#REF!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H2" s="309" t="e">
        <f>+#REF!</f>
        <v>#REF!</v>
      </c>
      <c r="AI2" s="309"/>
      <c r="AJ2" s="309"/>
      <c r="AK2" s="309"/>
      <c r="AL2" s="309"/>
      <c r="AM2" s="133"/>
      <c r="AN2" s="133"/>
      <c r="AO2" s="133"/>
      <c r="AP2" s="1"/>
      <c r="AQ2" s="1"/>
      <c r="AV2" s="1"/>
      <c r="AW2" s="1"/>
    </row>
    <row r="3" spans="2:49" ht="18.75" customHeight="1">
      <c r="B3" s="96" t="e">
        <f>+#REF!</f>
        <v>#REF!</v>
      </c>
      <c r="D3" s="2"/>
      <c r="E3" s="2"/>
      <c r="F3" s="2"/>
      <c r="AC3"/>
      <c r="AD3"/>
      <c r="AI3" s="60"/>
      <c r="AJ3" s="60"/>
      <c r="AK3" s="60"/>
      <c r="AL3" s="60"/>
      <c r="AP3" s="1"/>
      <c r="AQ3" s="1"/>
      <c r="AV3" s="1"/>
      <c r="AW3" s="1"/>
    </row>
    <row r="4" spans="29:34" ht="15">
      <c r="AC4"/>
      <c r="AD4"/>
      <c r="AH4" s="60"/>
    </row>
    <row r="5" spans="2:37" ht="19.5" thickBot="1">
      <c r="B5" s="320" t="s">
        <v>81</v>
      </c>
      <c r="C5" s="320"/>
      <c r="AC5"/>
      <c r="AD5"/>
      <c r="AH5" s="60"/>
      <c r="AK5" s="130"/>
    </row>
    <row r="6" spans="1:54" ht="19.5" thickBot="1">
      <c r="A6" s="134"/>
      <c r="B6" s="135" t="s">
        <v>9</v>
      </c>
      <c r="C6" s="136"/>
      <c r="D6" s="317">
        <v>1</v>
      </c>
      <c r="E6" s="318"/>
      <c r="F6" s="318"/>
      <c r="G6" s="318"/>
      <c r="H6" s="319"/>
      <c r="I6" s="317">
        <v>2</v>
      </c>
      <c r="J6" s="318"/>
      <c r="K6" s="318"/>
      <c r="L6" s="318"/>
      <c r="M6" s="319"/>
      <c r="N6" s="317">
        <v>3</v>
      </c>
      <c r="O6" s="318"/>
      <c r="P6" s="318"/>
      <c r="Q6" s="318"/>
      <c r="R6" s="319"/>
      <c r="S6" s="317">
        <v>4</v>
      </c>
      <c r="T6" s="318"/>
      <c r="U6" s="318"/>
      <c r="V6" s="318"/>
      <c r="W6" s="319"/>
      <c r="X6" s="317">
        <v>5</v>
      </c>
      <c r="Y6" s="318"/>
      <c r="Z6" s="318"/>
      <c r="AA6" s="318"/>
      <c r="AB6" s="319"/>
      <c r="AC6" s="317">
        <v>6</v>
      </c>
      <c r="AD6" s="318"/>
      <c r="AE6" s="318"/>
      <c r="AF6" s="318"/>
      <c r="AG6" s="319"/>
      <c r="AH6" s="137" t="s">
        <v>10</v>
      </c>
      <c r="AI6" s="313" t="s">
        <v>11</v>
      </c>
      <c r="AJ6" s="314"/>
      <c r="AK6" s="315"/>
      <c r="AL6" s="138" t="s">
        <v>12</v>
      </c>
      <c r="AN6" s="316" t="s">
        <v>0</v>
      </c>
      <c r="AO6" s="316"/>
      <c r="AP6" s="316"/>
      <c r="AQ6" s="160" t="s">
        <v>13</v>
      </c>
      <c r="AR6" s="316" t="s">
        <v>0</v>
      </c>
      <c r="AS6" s="316"/>
      <c r="AT6" s="316"/>
      <c r="AU6" s="160" t="s">
        <v>13</v>
      </c>
      <c r="AV6" s="316" t="s">
        <v>0</v>
      </c>
      <c r="AW6" s="316"/>
      <c r="AX6" s="316"/>
      <c r="AY6" s="160" t="s">
        <v>13</v>
      </c>
      <c r="AZ6" s="316" t="s">
        <v>0</v>
      </c>
      <c r="BA6" s="316"/>
      <c r="BB6" s="316"/>
    </row>
    <row r="7" spans="1:86" ht="18" customHeight="1">
      <c r="A7" s="311" t="s">
        <v>26</v>
      </c>
      <c r="B7" s="178">
        <v>1</v>
      </c>
      <c r="C7" s="239" t="e">
        <f>IF(B7="","",VLOOKUP(B7,#REF!,2,1))</f>
        <v>#REF!</v>
      </c>
      <c r="D7" s="290"/>
      <c r="E7" s="291"/>
      <c r="F7" s="171"/>
      <c r="G7" s="291"/>
      <c r="H7" s="278"/>
      <c r="I7" s="279"/>
      <c r="J7" s="280"/>
      <c r="K7" s="66" t="s">
        <v>1</v>
      </c>
      <c r="L7" s="280"/>
      <c r="M7" s="281"/>
      <c r="N7" s="279"/>
      <c r="O7" s="280"/>
      <c r="P7" s="66" t="s">
        <v>1</v>
      </c>
      <c r="Q7" s="280"/>
      <c r="R7" s="281"/>
      <c r="S7" s="279"/>
      <c r="T7" s="280"/>
      <c r="U7" s="66" t="s">
        <v>1</v>
      </c>
      <c r="V7" s="280"/>
      <c r="W7" s="281"/>
      <c r="X7" s="279"/>
      <c r="Y7" s="280"/>
      <c r="Z7" s="66" t="s">
        <v>1</v>
      </c>
      <c r="AA7" s="280"/>
      <c r="AB7" s="281"/>
      <c r="AC7" s="279"/>
      <c r="AD7" s="280"/>
      <c r="AE7" s="66" t="s">
        <v>1</v>
      </c>
      <c r="AF7" s="280"/>
      <c r="AG7" s="281"/>
      <c r="AH7" s="292">
        <f>IF(AI8&lt;&gt;0,BE7+BJ7+BO7+BT7+BY7+CD7,"")</f>
      </c>
      <c r="AI7" s="87">
        <f>IF($AI8&lt;&gt;0,+D7+I7+N7+S7+X7+AC7,"")</f>
      </c>
      <c r="AJ7" s="88" t="s">
        <v>1</v>
      </c>
      <c r="AK7" s="89">
        <f>IF($AI8&lt;&gt;0,+G7+L7+Q7+V7+AA7+AF7,"")</f>
      </c>
      <c r="AL7" s="276">
        <v>1</v>
      </c>
      <c r="AN7" s="10">
        <v>1</v>
      </c>
      <c r="AO7" s="7" t="s">
        <v>2</v>
      </c>
      <c r="AP7" s="10">
        <v>6</v>
      </c>
      <c r="AQ7" s="7"/>
      <c r="AR7" s="10">
        <v>6</v>
      </c>
      <c r="AS7" s="7" t="s">
        <v>2</v>
      </c>
      <c r="AT7" s="10">
        <v>5</v>
      </c>
      <c r="AU7" s="162"/>
      <c r="AV7" s="10">
        <v>2</v>
      </c>
      <c r="AW7" s="7" t="s">
        <v>2</v>
      </c>
      <c r="AX7" s="7">
        <v>5</v>
      </c>
      <c r="AY7" s="7"/>
      <c r="AZ7" s="10">
        <v>1</v>
      </c>
      <c r="BA7" s="7" t="s">
        <v>2</v>
      </c>
      <c r="BB7" s="7">
        <v>4</v>
      </c>
      <c r="BC7" s="110">
        <v>1</v>
      </c>
      <c r="BD7" s="172">
        <f>IF($AL7=$BC7,$B7,IF($AL9=$BC7,$B9,IF($AL11=$BC7,$B11,IF($AL13=$BC7,$B13,IF($AL15=$BC7,$B15,IF($AL17=$BC7,$B17,))))))</f>
        <v>1</v>
      </c>
      <c r="BE7" s="177">
        <f>IF(D7="",0,IF(D7&gt;G7,2,1))</f>
        <v>0</v>
      </c>
      <c r="BF7" s="177">
        <f>IF(D7="",0,IF(D7&gt;G7,2,1))</f>
        <v>0</v>
      </c>
      <c r="BG7" s="177"/>
      <c r="BH7" s="177"/>
      <c r="BI7" s="177"/>
      <c r="BJ7" s="177">
        <f>IF(I7="",0,IF(I7&gt;L7,2,1))</f>
        <v>0</v>
      </c>
      <c r="BK7" s="177">
        <f>IF(I7="",0,IF(I7&gt;L7,2,1))</f>
        <v>0</v>
      </c>
      <c r="BL7" s="177"/>
      <c r="BM7" s="177"/>
      <c r="BN7" s="177"/>
      <c r="BO7" s="177">
        <f>IF(N7="",0,IF(N7&gt;Q7,2,1))</f>
        <v>0</v>
      </c>
      <c r="BP7" s="177">
        <f>IF(N7="",0,IF(N7&gt;Q7,2,1))</f>
        <v>0</v>
      </c>
      <c r="BQ7" s="177"/>
      <c r="BR7" s="177"/>
      <c r="BS7" s="177"/>
      <c r="BT7" s="177">
        <f>IF(S7="",0,IF(S7&gt;V7,2,1))</f>
        <v>0</v>
      </c>
      <c r="BU7" s="177">
        <f>IF(S7="",0,IF(S7&gt;V7,2,1))</f>
        <v>0</v>
      </c>
      <c r="BV7" s="177"/>
      <c r="BW7" s="177"/>
      <c r="BX7" s="177"/>
      <c r="BY7" s="177">
        <f>IF(X7="",0,IF(X7&gt;AA7,2,1))</f>
        <v>0</v>
      </c>
      <c r="BZ7" s="177">
        <f>IF(X7="",0,IF(X7&gt;AA7,2,1))</f>
        <v>0</v>
      </c>
      <c r="CA7" s="177"/>
      <c r="CB7" s="177"/>
      <c r="CC7" s="177"/>
      <c r="CD7" s="177">
        <f>IF(AC7="",0,IF(AC7&gt;AF7,2,1))</f>
        <v>0</v>
      </c>
      <c r="CE7" s="177">
        <f>IF(AC7="",0,IF(AC7&gt;AF7,2,1))</f>
        <v>0</v>
      </c>
      <c r="CF7" s="177"/>
      <c r="CG7" s="177"/>
      <c r="CH7" s="177"/>
    </row>
    <row r="8" spans="1:86" ht="18.75" customHeight="1" thickBot="1">
      <c r="A8" s="312"/>
      <c r="B8" s="161"/>
      <c r="C8" s="240" t="e">
        <f>IF(B7="","",VLOOKUP(B7,#REF!,3,1))</f>
        <v>#REF!</v>
      </c>
      <c r="D8" s="67"/>
      <c r="E8" s="67"/>
      <c r="F8" s="67"/>
      <c r="G8" s="67"/>
      <c r="H8" s="67"/>
      <c r="I8" s="282"/>
      <c r="J8" s="283"/>
      <c r="K8" s="232" t="s">
        <v>1</v>
      </c>
      <c r="L8" s="283"/>
      <c r="M8" s="272"/>
      <c r="N8" s="282"/>
      <c r="O8" s="283"/>
      <c r="P8" s="232" t="s">
        <v>1</v>
      </c>
      <c r="Q8" s="283"/>
      <c r="R8" s="272"/>
      <c r="S8" s="282"/>
      <c r="T8" s="283"/>
      <c r="U8" s="232" t="s">
        <v>1</v>
      </c>
      <c r="V8" s="283"/>
      <c r="W8" s="272"/>
      <c r="X8" s="282"/>
      <c r="Y8" s="283"/>
      <c r="Z8" s="232" t="s">
        <v>1</v>
      </c>
      <c r="AA8" s="283"/>
      <c r="AB8" s="272"/>
      <c r="AC8" s="282"/>
      <c r="AD8" s="283"/>
      <c r="AE8" s="232" t="s">
        <v>1</v>
      </c>
      <c r="AF8" s="283"/>
      <c r="AG8" s="272"/>
      <c r="AH8" s="293"/>
      <c r="AI8" s="180">
        <f>COUNT(D8:AG8)</f>
        <v>0</v>
      </c>
      <c r="AJ8" s="181"/>
      <c r="AK8" s="182"/>
      <c r="AL8" s="277"/>
      <c r="AN8" s="10">
        <v>2</v>
      </c>
      <c r="AO8" s="7" t="s">
        <v>2</v>
      </c>
      <c r="AP8" s="10">
        <v>5</v>
      </c>
      <c r="AQ8" s="7"/>
      <c r="AR8" s="10">
        <v>1</v>
      </c>
      <c r="AS8" s="7" t="s">
        <v>2</v>
      </c>
      <c r="AT8" s="10">
        <v>4</v>
      </c>
      <c r="AU8" s="162"/>
      <c r="AV8" s="9">
        <v>3</v>
      </c>
      <c r="AW8" s="8" t="s">
        <v>2</v>
      </c>
      <c r="AX8" s="8">
        <v>4</v>
      </c>
      <c r="AY8" s="7"/>
      <c r="AZ8" s="9">
        <v>2</v>
      </c>
      <c r="BA8" s="8" t="s">
        <v>2</v>
      </c>
      <c r="BB8" s="8">
        <v>3</v>
      </c>
      <c r="BC8" s="110">
        <v>2</v>
      </c>
      <c r="BD8" s="172">
        <f>IF($AL$7=$BC8,$B$7,IF($AL$9=$BC8,$B$9,IF($AL$11=$BC8,$B$11,IF($AL$13=$BC8,$B$13,IF($AL$15=$BC8,$B$15,IF($AL$17=$BC8,$B$17,))))))</f>
        <v>2</v>
      </c>
      <c r="BE8" s="177">
        <f aca="true" t="shared" si="0" ref="BE8:CH8">IF(D8="",0,IF(MID(D8,1,1)="-",-1,1))</f>
        <v>0</v>
      </c>
      <c r="BF8" s="177">
        <f t="shared" si="0"/>
        <v>0</v>
      </c>
      <c r="BG8" s="177">
        <f t="shared" si="0"/>
        <v>0</v>
      </c>
      <c r="BH8" s="177">
        <f t="shared" si="0"/>
        <v>0</v>
      </c>
      <c r="BI8" s="177">
        <f t="shared" si="0"/>
        <v>0</v>
      </c>
      <c r="BJ8" s="177">
        <f t="shared" si="0"/>
        <v>0</v>
      </c>
      <c r="BK8" s="177">
        <f t="shared" si="0"/>
        <v>0</v>
      </c>
      <c r="BL8" s="177">
        <f t="shared" si="0"/>
        <v>1</v>
      </c>
      <c r="BM8" s="177">
        <f t="shared" si="0"/>
        <v>0</v>
      </c>
      <c r="BN8" s="177">
        <f t="shared" si="0"/>
        <v>0</v>
      </c>
      <c r="BO8" s="177">
        <f t="shared" si="0"/>
        <v>0</v>
      </c>
      <c r="BP8" s="177">
        <f t="shared" si="0"/>
        <v>0</v>
      </c>
      <c r="BQ8" s="177">
        <f t="shared" si="0"/>
        <v>1</v>
      </c>
      <c r="BR8" s="177">
        <f t="shared" si="0"/>
        <v>0</v>
      </c>
      <c r="BS8" s="177">
        <f t="shared" si="0"/>
        <v>0</v>
      </c>
      <c r="BT8" s="177">
        <f t="shared" si="0"/>
        <v>0</v>
      </c>
      <c r="BU8" s="177">
        <f t="shared" si="0"/>
        <v>0</v>
      </c>
      <c r="BV8" s="177">
        <f t="shared" si="0"/>
        <v>1</v>
      </c>
      <c r="BW8" s="177">
        <f t="shared" si="0"/>
        <v>0</v>
      </c>
      <c r="BX8" s="177">
        <f t="shared" si="0"/>
        <v>0</v>
      </c>
      <c r="BY8" s="177">
        <f t="shared" si="0"/>
        <v>0</v>
      </c>
      <c r="BZ8" s="177">
        <f t="shared" si="0"/>
        <v>0</v>
      </c>
      <c r="CA8" s="177">
        <f t="shared" si="0"/>
        <v>1</v>
      </c>
      <c r="CB8" s="177">
        <f t="shared" si="0"/>
        <v>0</v>
      </c>
      <c r="CC8" s="177">
        <f t="shared" si="0"/>
        <v>0</v>
      </c>
      <c r="CD8" s="177">
        <f t="shared" si="0"/>
        <v>0</v>
      </c>
      <c r="CE8" s="177">
        <f t="shared" si="0"/>
        <v>0</v>
      </c>
      <c r="CF8" s="177">
        <f t="shared" si="0"/>
        <v>1</v>
      </c>
      <c r="CG8" s="177">
        <f t="shared" si="0"/>
        <v>0</v>
      </c>
      <c r="CH8" s="177">
        <f t="shared" si="0"/>
        <v>0</v>
      </c>
    </row>
    <row r="9" spans="1:86" ht="18" customHeight="1">
      <c r="A9" s="311" t="s">
        <v>34</v>
      </c>
      <c r="B9" s="175">
        <v>2</v>
      </c>
      <c r="C9" s="239" t="e">
        <f>IF(B9="","",VLOOKUP(B9,#REF!,2,1))</f>
        <v>#REF!</v>
      </c>
      <c r="D9" s="284">
        <f>IF(L7="","",L7)</f>
      </c>
      <c r="E9" s="285"/>
      <c r="F9" s="66" t="s">
        <v>1</v>
      </c>
      <c r="G9" s="285">
        <f>IF(I7="","",I7)</f>
      </c>
      <c r="H9" s="288"/>
      <c r="I9" s="233"/>
      <c r="J9" s="171"/>
      <c r="K9" s="171"/>
      <c r="L9" s="171"/>
      <c r="M9" s="234"/>
      <c r="N9" s="279"/>
      <c r="O9" s="280"/>
      <c r="P9" s="66" t="s">
        <v>1</v>
      </c>
      <c r="Q9" s="280"/>
      <c r="R9" s="281"/>
      <c r="S9" s="279"/>
      <c r="T9" s="280"/>
      <c r="U9" s="66" t="s">
        <v>1</v>
      </c>
      <c r="V9" s="280"/>
      <c r="W9" s="281"/>
      <c r="X9" s="279"/>
      <c r="Y9" s="280"/>
      <c r="Z9" s="66" t="s">
        <v>1</v>
      </c>
      <c r="AA9" s="280"/>
      <c r="AB9" s="281"/>
      <c r="AC9" s="279"/>
      <c r="AD9" s="280"/>
      <c r="AE9" s="66" t="s">
        <v>1</v>
      </c>
      <c r="AF9" s="280"/>
      <c r="AG9" s="281"/>
      <c r="AH9" s="292">
        <f>IF(AI10&lt;&gt;0,BE9+BJ9+BO9+BT9+BY9+CD9,"")</f>
      </c>
      <c r="AI9" s="87">
        <f>IF($AI10&lt;&gt;0,+D9+I9+N9+S9+X9+AC9,"")</f>
      </c>
      <c r="AJ9" s="88" t="s">
        <v>1</v>
      </c>
      <c r="AK9" s="89">
        <f>IF($AI10&lt;&gt;0,+G9+L9+Q9+V9+AA9+AF9,"")</f>
      </c>
      <c r="AL9" s="276">
        <v>2</v>
      </c>
      <c r="AM9" s="3"/>
      <c r="AN9" s="9">
        <v>3</v>
      </c>
      <c r="AO9" s="8" t="s">
        <v>2</v>
      </c>
      <c r="AP9" s="9">
        <v>4</v>
      </c>
      <c r="AQ9" s="7"/>
      <c r="AR9" s="9">
        <v>2</v>
      </c>
      <c r="AS9" s="8" t="s">
        <v>2</v>
      </c>
      <c r="AT9" s="9">
        <v>3</v>
      </c>
      <c r="AU9" s="162"/>
      <c r="AV9" s="10">
        <v>5</v>
      </c>
      <c r="AW9" s="7" t="s">
        <v>2</v>
      </c>
      <c r="AX9" s="7">
        <v>3</v>
      </c>
      <c r="AY9" s="7"/>
      <c r="AZ9" s="10">
        <v>1</v>
      </c>
      <c r="BA9" s="7" t="s">
        <v>2</v>
      </c>
      <c r="BB9" s="7">
        <v>2</v>
      </c>
      <c r="BC9" s="110">
        <v>3</v>
      </c>
      <c r="BD9" s="172">
        <f>IF($AL$7=$BC9,$B$7,IF($AL$9=$BC9,$B$9,IF($AL$11=$BC9,$B$11,IF($AL$13=$BC9,$B$13,IF($AL$15=$BC9,$B$15,IF($AL$17=$BC9,$B$17,))))))</f>
        <v>3</v>
      </c>
      <c r="BE9" s="177">
        <f>IF(D9="",0,IF(D9&gt;G9,2,1))</f>
        <v>0</v>
      </c>
      <c r="BF9" s="177">
        <f>IF(D9="",0,IF(D9&gt;G9,2,1))</f>
        <v>0</v>
      </c>
      <c r="BG9" s="177"/>
      <c r="BH9" s="177"/>
      <c r="BI9" s="177"/>
      <c r="BJ9" s="177">
        <f>IF(I9="",0,IF(I9&gt;L9,2,1))</f>
        <v>0</v>
      </c>
      <c r="BK9" s="177">
        <f>IF(I9="",0,IF(I9&gt;L9,2,1))</f>
        <v>0</v>
      </c>
      <c r="BL9" s="177"/>
      <c r="BM9" s="177"/>
      <c r="BN9" s="177"/>
      <c r="BO9" s="177">
        <f>IF(N9="",0,IF(N9&gt;Q9,2,1))</f>
        <v>0</v>
      </c>
      <c r="BP9" s="177">
        <f>IF(N9="",0,IF(N9&gt;Q9,2,1))</f>
        <v>0</v>
      </c>
      <c r="BQ9" s="177"/>
      <c r="BR9" s="177"/>
      <c r="BS9" s="177"/>
      <c r="BT9" s="177">
        <f>IF(S9="",0,IF(S9&gt;V9,2,1))</f>
        <v>0</v>
      </c>
      <c r="BU9" s="177">
        <f>IF(S9="",0,IF(S9&gt;V9,2,1))</f>
        <v>0</v>
      </c>
      <c r="BV9" s="177"/>
      <c r="BW9" s="177"/>
      <c r="BX9" s="177"/>
      <c r="BY9" s="177">
        <f>IF(X9="",0,IF(X9&gt;AA9,2,1))</f>
        <v>0</v>
      </c>
      <c r="BZ9" s="177">
        <f>IF(X9="",0,IF(X9&gt;AA9,2,1))</f>
        <v>0</v>
      </c>
      <c r="CA9" s="177"/>
      <c r="CB9" s="177"/>
      <c r="CC9" s="177"/>
      <c r="CD9" s="177">
        <f>IF(AC9="",0,IF(AC9&gt;AF9,2,1))</f>
        <v>0</v>
      </c>
      <c r="CE9" s="177">
        <f>IF(AC9="",0,IF(AC9&gt;AF9,2,1))</f>
        <v>0</v>
      </c>
      <c r="CF9" s="177"/>
      <c r="CG9" s="177"/>
      <c r="CH9" s="177"/>
    </row>
    <row r="10" spans="1:86" ht="18.75" customHeight="1" thickBot="1">
      <c r="A10" s="312"/>
      <c r="B10" s="140"/>
      <c r="C10" s="240" t="e">
        <f>IF(B9="","",VLOOKUP(B9,#REF!,3,1))</f>
        <v>#REF!</v>
      </c>
      <c r="D10" s="286">
        <f>IF(L8="","",L8)</f>
      </c>
      <c r="E10" s="287"/>
      <c r="F10" s="232" t="s">
        <v>1</v>
      </c>
      <c r="G10" s="287">
        <f>IF(I8="","",I8)</f>
      </c>
      <c r="H10" s="289"/>
      <c r="I10" s="67"/>
      <c r="J10" s="67"/>
      <c r="K10" s="67"/>
      <c r="L10" s="67"/>
      <c r="M10" s="67"/>
      <c r="N10" s="282"/>
      <c r="O10" s="283"/>
      <c r="P10" s="232" t="s">
        <v>1</v>
      </c>
      <c r="Q10" s="283"/>
      <c r="R10" s="272"/>
      <c r="S10" s="282"/>
      <c r="T10" s="283"/>
      <c r="U10" s="232" t="s">
        <v>1</v>
      </c>
      <c r="V10" s="283"/>
      <c r="W10" s="272"/>
      <c r="X10" s="282"/>
      <c r="Y10" s="283"/>
      <c r="Z10" s="232" t="s">
        <v>1</v>
      </c>
      <c r="AA10" s="283"/>
      <c r="AB10" s="272"/>
      <c r="AC10" s="282"/>
      <c r="AD10" s="283"/>
      <c r="AE10" s="232" t="s">
        <v>1</v>
      </c>
      <c r="AF10" s="283"/>
      <c r="AG10" s="272"/>
      <c r="AH10" s="293"/>
      <c r="AI10" s="180">
        <f>COUNT(D10:AG10)</f>
        <v>0</v>
      </c>
      <c r="AJ10" s="181"/>
      <c r="AK10" s="182"/>
      <c r="AL10" s="277"/>
      <c r="AN10" s="10">
        <v>6</v>
      </c>
      <c r="AO10" s="7" t="s">
        <v>2</v>
      </c>
      <c r="AP10" s="10">
        <v>4</v>
      </c>
      <c r="AQ10" s="7"/>
      <c r="AR10" s="10">
        <v>3</v>
      </c>
      <c r="AS10" s="7" t="s">
        <v>2</v>
      </c>
      <c r="AT10" s="10">
        <v>6</v>
      </c>
      <c r="AU10" s="162"/>
      <c r="AV10" s="9">
        <v>1</v>
      </c>
      <c r="AW10" s="8" t="s">
        <v>2</v>
      </c>
      <c r="AX10" s="8">
        <v>2</v>
      </c>
      <c r="AY10" s="7"/>
      <c r="AZ10" s="9">
        <v>3</v>
      </c>
      <c r="BA10" s="8" t="s">
        <v>2</v>
      </c>
      <c r="BB10" s="8">
        <v>4</v>
      </c>
      <c r="BC10" s="110">
        <v>4</v>
      </c>
      <c r="BD10" s="172">
        <f>IF($AL$7=$BC10,$B$7,IF($AL$9=$BC10,$B$9,IF($AL$11=$BC10,$B$11,IF($AL$13=$BC10,$B$13,IF($AL$15=$BC10,$B$15,IF($AL$17=$BC10,$B$17,))))))</f>
        <v>4</v>
      </c>
      <c r="BE10" s="177">
        <f aca="true" t="shared" si="1" ref="BE10:CH10">IF(D10="",0,IF(MID(D10,1,1)="-",-1,1))</f>
        <v>0</v>
      </c>
      <c r="BF10" s="177">
        <f t="shared" si="1"/>
        <v>0</v>
      </c>
      <c r="BG10" s="177">
        <f t="shared" si="1"/>
        <v>1</v>
      </c>
      <c r="BH10" s="177">
        <f t="shared" si="1"/>
        <v>0</v>
      </c>
      <c r="BI10" s="177">
        <f t="shared" si="1"/>
        <v>0</v>
      </c>
      <c r="BJ10" s="177">
        <f t="shared" si="1"/>
        <v>0</v>
      </c>
      <c r="BK10" s="177">
        <f t="shared" si="1"/>
        <v>0</v>
      </c>
      <c r="BL10" s="177">
        <f t="shared" si="1"/>
        <v>0</v>
      </c>
      <c r="BM10" s="177">
        <f t="shared" si="1"/>
        <v>0</v>
      </c>
      <c r="BN10" s="177">
        <f t="shared" si="1"/>
        <v>0</v>
      </c>
      <c r="BO10" s="177">
        <f t="shared" si="1"/>
        <v>0</v>
      </c>
      <c r="BP10" s="177">
        <f t="shared" si="1"/>
        <v>0</v>
      </c>
      <c r="BQ10" s="177">
        <f t="shared" si="1"/>
        <v>1</v>
      </c>
      <c r="BR10" s="177">
        <f t="shared" si="1"/>
        <v>0</v>
      </c>
      <c r="BS10" s="177">
        <f t="shared" si="1"/>
        <v>0</v>
      </c>
      <c r="BT10" s="177">
        <f t="shared" si="1"/>
        <v>0</v>
      </c>
      <c r="BU10" s="177">
        <f t="shared" si="1"/>
        <v>0</v>
      </c>
      <c r="BV10" s="177">
        <f t="shared" si="1"/>
        <v>1</v>
      </c>
      <c r="BW10" s="177">
        <f t="shared" si="1"/>
        <v>0</v>
      </c>
      <c r="BX10" s="177">
        <f t="shared" si="1"/>
        <v>0</v>
      </c>
      <c r="BY10" s="177">
        <f t="shared" si="1"/>
        <v>0</v>
      </c>
      <c r="BZ10" s="177">
        <f t="shared" si="1"/>
        <v>0</v>
      </c>
      <c r="CA10" s="177">
        <f t="shared" si="1"/>
        <v>1</v>
      </c>
      <c r="CB10" s="177">
        <f t="shared" si="1"/>
        <v>0</v>
      </c>
      <c r="CC10" s="177">
        <f t="shared" si="1"/>
        <v>0</v>
      </c>
      <c r="CD10" s="177">
        <f t="shared" si="1"/>
        <v>0</v>
      </c>
      <c r="CE10" s="177">
        <f t="shared" si="1"/>
        <v>0</v>
      </c>
      <c r="CF10" s="177">
        <f t="shared" si="1"/>
        <v>1</v>
      </c>
      <c r="CG10" s="177">
        <f t="shared" si="1"/>
        <v>0</v>
      </c>
      <c r="CH10" s="177">
        <f t="shared" si="1"/>
        <v>0</v>
      </c>
    </row>
    <row r="11" spans="1:86" ht="18" customHeight="1">
      <c r="A11" s="311" t="s">
        <v>36</v>
      </c>
      <c r="B11" s="179">
        <v>3</v>
      </c>
      <c r="C11" s="239" t="e">
        <f>IF(B11="","",VLOOKUP(B11,#REF!,2,1))</f>
        <v>#REF!</v>
      </c>
      <c r="D11" s="284">
        <f>IF(Q7="","",Q7)</f>
      </c>
      <c r="E11" s="285"/>
      <c r="F11" s="66" t="s">
        <v>1</v>
      </c>
      <c r="G11" s="285">
        <f>IF(N7="","",N7)</f>
      </c>
      <c r="H11" s="288"/>
      <c r="I11" s="284">
        <f>IF(Q9="","",Q9)</f>
      </c>
      <c r="J11" s="285"/>
      <c r="K11" s="66" t="s">
        <v>1</v>
      </c>
      <c r="L11" s="285">
        <f>IF(N9="","",N9)</f>
      </c>
      <c r="M11" s="288"/>
      <c r="N11" s="227"/>
      <c r="O11" s="225"/>
      <c r="P11" s="171"/>
      <c r="Q11" s="225"/>
      <c r="R11" s="226"/>
      <c r="S11" s="279"/>
      <c r="T11" s="280"/>
      <c r="U11" s="66" t="s">
        <v>1</v>
      </c>
      <c r="V11" s="280"/>
      <c r="W11" s="281"/>
      <c r="X11" s="279"/>
      <c r="Y11" s="280"/>
      <c r="Z11" s="66" t="s">
        <v>1</v>
      </c>
      <c r="AA11" s="280"/>
      <c r="AB11" s="281"/>
      <c r="AC11" s="279"/>
      <c r="AD11" s="280"/>
      <c r="AE11" s="66" t="s">
        <v>1</v>
      </c>
      <c r="AF11" s="280"/>
      <c r="AG11" s="281"/>
      <c r="AH11" s="292">
        <f>IF(AI12&lt;&gt;0,BE11+BJ11+BO11+BT11+BY11+CD11,"")</f>
      </c>
      <c r="AI11" s="87">
        <f>IF($AI12&lt;&gt;0,+D11+I11+N11+S11+X11+AC11,"")</f>
      </c>
      <c r="AJ11" s="88" t="s">
        <v>1</v>
      </c>
      <c r="AK11" s="89">
        <f>IF($AI12&lt;&gt;0,+G11+L11+Q11+V11+AA11+AF11,"")</f>
      </c>
      <c r="AL11" s="276">
        <v>3</v>
      </c>
      <c r="AM11" s="3"/>
      <c r="AN11" s="10">
        <v>5</v>
      </c>
      <c r="AO11" s="7" t="s">
        <v>2</v>
      </c>
      <c r="AP11" s="10">
        <v>3</v>
      </c>
      <c r="AQ11" s="7"/>
      <c r="AR11" s="10">
        <v>4</v>
      </c>
      <c r="AS11" s="7" t="s">
        <v>2</v>
      </c>
      <c r="AT11" s="10">
        <v>2</v>
      </c>
      <c r="AU11" s="162"/>
      <c r="AV11" s="10">
        <v>3</v>
      </c>
      <c r="AW11" s="7" t="s">
        <v>2</v>
      </c>
      <c r="AX11" s="7">
        <v>1</v>
      </c>
      <c r="AY11" s="7"/>
      <c r="AZ11" s="10">
        <v>1</v>
      </c>
      <c r="BA11" s="7" t="s">
        <v>2</v>
      </c>
      <c r="BB11" s="7">
        <v>3</v>
      </c>
      <c r="BC11" s="110">
        <v>5</v>
      </c>
      <c r="BD11" s="172">
        <f>IF($AL$7=$BC11,$B$7,IF($AL$9=$BC11,$B$9,IF($AL$11=$BC11,$B$11,IF($AL$13=$BC11,$B$13,IF($AL$15=$BC11,$B$15,IF($AL$17=$BC11,$B$17,))))))</f>
        <v>5</v>
      </c>
      <c r="BE11" s="177">
        <f>IF(D11="",0,IF(D11&gt;G11,2,1))</f>
        <v>0</v>
      </c>
      <c r="BF11" s="177">
        <f>IF(D11="",0,IF(D11&gt;G11,2,1))</f>
        <v>0</v>
      </c>
      <c r="BG11" s="177"/>
      <c r="BH11" s="177"/>
      <c r="BI11" s="177"/>
      <c r="BJ11" s="177">
        <f>IF(I11="",0,IF(I11&gt;L11,2,1))</f>
        <v>0</v>
      </c>
      <c r="BK11" s="177">
        <f>IF(I11="",0,IF(I11&gt;L11,2,1))</f>
        <v>0</v>
      </c>
      <c r="BL11" s="177"/>
      <c r="BM11" s="177"/>
      <c r="BN11" s="177"/>
      <c r="BO11" s="177">
        <f>IF(N11="",0,IF(N11&gt;Q11,2,1))</f>
        <v>0</v>
      </c>
      <c r="BP11" s="177">
        <f>IF(N11="",0,IF(N11&gt;Q11,2,1))</f>
        <v>0</v>
      </c>
      <c r="BQ11" s="177"/>
      <c r="BR11" s="177"/>
      <c r="BS11" s="177"/>
      <c r="BT11" s="177">
        <f>IF(S11="",0,IF(S11&gt;V11,2,1))</f>
        <v>0</v>
      </c>
      <c r="BU11" s="177">
        <f>IF(S11="",0,IF(S11&gt;V11,2,1))</f>
        <v>0</v>
      </c>
      <c r="BV11" s="177"/>
      <c r="BW11" s="177"/>
      <c r="BX11" s="177"/>
      <c r="BY11" s="177">
        <f>IF(X11="",0,IF(X11&gt;AA11,2,1))</f>
        <v>0</v>
      </c>
      <c r="BZ11" s="177">
        <f>IF(X11="",0,IF(X11&gt;AA11,2,1))</f>
        <v>0</v>
      </c>
      <c r="CA11" s="177"/>
      <c r="CB11" s="177"/>
      <c r="CC11" s="177"/>
      <c r="CD11" s="177">
        <f>IF(AC11="",0,IF(AC11&gt;AF11,2,1))</f>
        <v>0</v>
      </c>
      <c r="CE11" s="177">
        <f>IF(AC11="",0,IF(AC11&gt;AF11,2,1))</f>
        <v>0</v>
      </c>
      <c r="CF11" s="177"/>
      <c r="CG11" s="177"/>
      <c r="CH11" s="177"/>
    </row>
    <row r="12" spans="1:86" ht="18.75" customHeight="1" thickBot="1">
      <c r="A12" s="312"/>
      <c r="B12" s="161"/>
      <c r="C12" s="240" t="e">
        <f>IF(B11="","",VLOOKUP(B11,#REF!,3,1))</f>
        <v>#REF!</v>
      </c>
      <c r="D12" s="286">
        <f>IF(Q8="","",Q8)</f>
      </c>
      <c r="E12" s="287"/>
      <c r="F12" s="232" t="s">
        <v>1</v>
      </c>
      <c r="G12" s="287">
        <f>IF(N8="","",N8)</f>
      </c>
      <c r="H12" s="289"/>
      <c r="I12" s="286">
        <f>IF(Q10="","",Q10)</f>
      </c>
      <c r="J12" s="287"/>
      <c r="K12" s="232" t="s">
        <v>1</v>
      </c>
      <c r="L12" s="287">
        <f>IF(N10="","",N10)</f>
      </c>
      <c r="M12" s="289"/>
      <c r="N12" s="67"/>
      <c r="O12" s="67"/>
      <c r="P12" s="67"/>
      <c r="Q12" s="67"/>
      <c r="R12" s="67"/>
      <c r="S12" s="282"/>
      <c r="T12" s="283"/>
      <c r="U12" s="232" t="s">
        <v>1</v>
      </c>
      <c r="V12" s="283"/>
      <c r="W12" s="272"/>
      <c r="X12" s="282"/>
      <c r="Y12" s="283"/>
      <c r="Z12" s="232" t="s">
        <v>1</v>
      </c>
      <c r="AA12" s="283"/>
      <c r="AB12" s="272"/>
      <c r="AC12" s="282"/>
      <c r="AD12" s="283"/>
      <c r="AE12" s="232" t="s">
        <v>1</v>
      </c>
      <c r="AF12" s="283"/>
      <c r="AG12" s="272"/>
      <c r="AH12" s="293"/>
      <c r="AI12" s="180">
        <f>COUNT(D12:AG12)</f>
        <v>0</v>
      </c>
      <c r="AJ12" s="181"/>
      <c r="AK12" s="182"/>
      <c r="AL12" s="277"/>
      <c r="AN12" s="9">
        <v>1</v>
      </c>
      <c r="AO12" s="8" t="s">
        <v>2</v>
      </c>
      <c r="AP12" s="9">
        <v>2</v>
      </c>
      <c r="AQ12" s="7"/>
      <c r="AR12" s="10">
        <v>5</v>
      </c>
      <c r="AS12" s="7" t="s">
        <v>2</v>
      </c>
      <c r="AT12" s="10">
        <v>1</v>
      </c>
      <c r="AU12" s="162"/>
      <c r="AV12" s="9">
        <v>4</v>
      </c>
      <c r="AW12" s="8" t="s">
        <v>2</v>
      </c>
      <c r="AX12" s="8">
        <v>5</v>
      </c>
      <c r="AY12" s="7"/>
      <c r="AZ12" s="10">
        <v>2</v>
      </c>
      <c r="BA12" s="7" t="s">
        <v>2</v>
      </c>
      <c r="BB12" s="7">
        <v>4</v>
      </c>
      <c r="BC12" s="110">
        <v>6</v>
      </c>
      <c r="BD12" s="172">
        <f>IF($AL$7=$BC12,$B$7,IF($AL$9=$BC12,$B$9,IF($AL$11=$BC12,$B$11,IF($AL$13=$BC12,$B$13,IF($AL$15=$BC12,$B$15,IF($AL$17=$BC12,$B$17,))))))</f>
        <v>6</v>
      </c>
      <c r="BE12" s="177">
        <f aca="true" t="shared" si="2" ref="BE12:CH12">IF(D12="",0,IF(MID(D12,1,1)="-",-1,1))</f>
        <v>0</v>
      </c>
      <c r="BF12" s="177">
        <f t="shared" si="2"/>
        <v>0</v>
      </c>
      <c r="BG12" s="177">
        <f t="shared" si="2"/>
        <v>1</v>
      </c>
      <c r="BH12" s="177">
        <f t="shared" si="2"/>
        <v>0</v>
      </c>
      <c r="BI12" s="177">
        <f t="shared" si="2"/>
        <v>0</v>
      </c>
      <c r="BJ12" s="177">
        <f t="shared" si="2"/>
        <v>0</v>
      </c>
      <c r="BK12" s="177">
        <f t="shared" si="2"/>
        <v>0</v>
      </c>
      <c r="BL12" s="177">
        <f t="shared" si="2"/>
        <v>1</v>
      </c>
      <c r="BM12" s="177">
        <f t="shared" si="2"/>
        <v>0</v>
      </c>
      <c r="BN12" s="177">
        <f t="shared" si="2"/>
        <v>0</v>
      </c>
      <c r="BO12" s="177">
        <f t="shared" si="2"/>
        <v>0</v>
      </c>
      <c r="BP12" s="177">
        <f t="shared" si="2"/>
        <v>0</v>
      </c>
      <c r="BQ12" s="177">
        <f t="shared" si="2"/>
        <v>0</v>
      </c>
      <c r="BR12" s="177">
        <f t="shared" si="2"/>
        <v>0</v>
      </c>
      <c r="BS12" s="177">
        <f t="shared" si="2"/>
        <v>0</v>
      </c>
      <c r="BT12" s="177">
        <f t="shared" si="2"/>
        <v>0</v>
      </c>
      <c r="BU12" s="177">
        <f t="shared" si="2"/>
        <v>0</v>
      </c>
      <c r="BV12" s="177">
        <f t="shared" si="2"/>
        <v>1</v>
      </c>
      <c r="BW12" s="177">
        <f t="shared" si="2"/>
        <v>0</v>
      </c>
      <c r="BX12" s="177">
        <f t="shared" si="2"/>
        <v>0</v>
      </c>
      <c r="BY12" s="177">
        <f t="shared" si="2"/>
        <v>0</v>
      </c>
      <c r="BZ12" s="177">
        <f t="shared" si="2"/>
        <v>0</v>
      </c>
      <c r="CA12" s="177">
        <f t="shared" si="2"/>
        <v>1</v>
      </c>
      <c r="CB12" s="177">
        <f t="shared" si="2"/>
        <v>0</v>
      </c>
      <c r="CC12" s="177">
        <f t="shared" si="2"/>
        <v>0</v>
      </c>
      <c r="CD12" s="177">
        <f t="shared" si="2"/>
        <v>0</v>
      </c>
      <c r="CE12" s="177">
        <f t="shared" si="2"/>
        <v>0</v>
      </c>
      <c r="CF12" s="177">
        <f t="shared" si="2"/>
        <v>1</v>
      </c>
      <c r="CG12" s="177">
        <f t="shared" si="2"/>
        <v>0</v>
      </c>
      <c r="CH12" s="177">
        <f t="shared" si="2"/>
        <v>0</v>
      </c>
    </row>
    <row r="13" spans="1:86" ht="18" customHeight="1">
      <c r="A13" s="311" t="s">
        <v>77</v>
      </c>
      <c r="B13" s="175">
        <v>4</v>
      </c>
      <c r="C13" s="239" t="e">
        <f>IF(B13="","",VLOOKUP(B13,#REF!,2,1))</f>
        <v>#REF!</v>
      </c>
      <c r="D13" s="284">
        <f>IF(V7="","",V7)</f>
      </c>
      <c r="E13" s="285"/>
      <c r="F13" s="66" t="s">
        <v>1</v>
      </c>
      <c r="G13" s="285">
        <f>IF(S7="","",S7)</f>
      </c>
      <c r="H13" s="288"/>
      <c r="I13" s="284">
        <f>IF(V9="","",V9)</f>
      </c>
      <c r="J13" s="285"/>
      <c r="K13" s="66" t="s">
        <v>1</v>
      </c>
      <c r="L13" s="285">
        <f>IF(S9="","",S9)</f>
      </c>
      <c r="M13" s="288"/>
      <c r="N13" s="284">
        <f>IF(V11="","",V11)</f>
      </c>
      <c r="O13" s="285"/>
      <c r="P13" s="66" t="s">
        <v>1</v>
      </c>
      <c r="Q13" s="285">
        <f>IF(S11="","",S11)</f>
      </c>
      <c r="R13" s="288"/>
      <c r="S13" s="227"/>
      <c r="T13" s="225"/>
      <c r="U13" s="225"/>
      <c r="V13" s="225"/>
      <c r="W13" s="226"/>
      <c r="X13" s="279"/>
      <c r="Y13" s="280"/>
      <c r="Z13" s="66" t="s">
        <v>1</v>
      </c>
      <c r="AA13" s="280"/>
      <c r="AB13" s="281"/>
      <c r="AC13" s="279"/>
      <c r="AD13" s="280"/>
      <c r="AE13" s="66" t="s">
        <v>1</v>
      </c>
      <c r="AF13" s="280"/>
      <c r="AG13" s="281"/>
      <c r="AH13" s="292">
        <f>IF(AI14&lt;&gt;0,BE13+BJ13+BO13+BT13+BY13+CD13,"")</f>
      </c>
      <c r="AI13" s="87">
        <f>IF($AI14&lt;&gt;0,+D13+I13+N13+S13+X13+AC13,"")</f>
      </c>
      <c r="AJ13" s="88" t="s">
        <v>1</v>
      </c>
      <c r="AK13" s="89">
        <f>IF($AI14&lt;&gt;0,+G13+L13+Q13+V13+AA13+AF13,"")</f>
      </c>
      <c r="AL13" s="276">
        <v>4</v>
      </c>
      <c r="AM13" s="3"/>
      <c r="AN13" s="10">
        <v>2</v>
      </c>
      <c r="AO13" s="7" t="s">
        <v>2</v>
      </c>
      <c r="AP13" s="10">
        <v>6</v>
      </c>
      <c r="AQ13" s="7"/>
      <c r="AR13" s="162"/>
      <c r="AS13" s="162"/>
      <c r="AT13" s="162"/>
      <c r="AU13" s="162"/>
      <c r="AV13" s="10">
        <v>1</v>
      </c>
      <c r="AW13" s="7" t="s">
        <v>2</v>
      </c>
      <c r="AX13" s="7">
        <v>4</v>
      </c>
      <c r="AY13" s="7"/>
      <c r="AZ13" s="7"/>
      <c r="BA13" s="7"/>
      <c r="BB13" s="7"/>
      <c r="BC13" s="110"/>
      <c r="BD13" s="110"/>
      <c r="BE13" s="177">
        <f>IF(D13="",0,IF(D13&gt;G13,2,1))</f>
        <v>0</v>
      </c>
      <c r="BF13" s="177">
        <f>IF(D13="",0,IF(D13&gt;G13,2,1))</f>
        <v>0</v>
      </c>
      <c r="BG13" s="177"/>
      <c r="BH13" s="177"/>
      <c r="BI13" s="177"/>
      <c r="BJ13" s="177">
        <f>IF(I13="",0,IF(I13&gt;L13,2,1))</f>
        <v>0</v>
      </c>
      <c r="BK13" s="177">
        <f>IF(I13="",0,IF(I13&gt;L13,2,1))</f>
        <v>0</v>
      </c>
      <c r="BL13" s="177"/>
      <c r="BM13" s="177"/>
      <c r="BN13" s="177"/>
      <c r="BO13" s="177">
        <f>IF(N13="",0,IF(N13&gt;Q13,2,1))</f>
        <v>0</v>
      </c>
      <c r="BP13" s="177">
        <f>IF(N13="",0,IF(N13&gt;Q13,2,1))</f>
        <v>0</v>
      </c>
      <c r="BQ13" s="177"/>
      <c r="BR13" s="177"/>
      <c r="BS13" s="177"/>
      <c r="BT13" s="177">
        <f>IF(S13="",0,IF(S13&gt;V13,2,1))</f>
        <v>0</v>
      </c>
      <c r="BU13" s="177">
        <f>IF(S13="",0,IF(S13&gt;V13,2,1))</f>
        <v>0</v>
      </c>
      <c r="BV13" s="177"/>
      <c r="BW13" s="177"/>
      <c r="BX13" s="177"/>
      <c r="BY13" s="177">
        <f>IF(X13="",0,IF(X13&gt;AA13,2,1))</f>
        <v>0</v>
      </c>
      <c r="BZ13" s="177">
        <f>IF(X13="",0,IF(X13&gt;AA13,2,1))</f>
        <v>0</v>
      </c>
      <c r="CA13" s="177"/>
      <c r="CB13" s="177"/>
      <c r="CC13" s="177"/>
      <c r="CD13" s="177">
        <f>IF(AC13="",0,IF(AC13&gt;AF13,2,1))</f>
        <v>0</v>
      </c>
      <c r="CE13" s="177">
        <f>IF(AC13="",0,IF(AC13&gt;AF13,2,1))</f>
        <v>0</v>
      </c>
      <c r="CF13" s="177"/>
      <c r="CG13" s="177"/>
      <c r="CH13" s="177"/>
    </row>
    <row r="14" spans="1:86" ht="18.75" customHeight="1" thickBot="1">
      <c r="A14" s="312"/>
      <c r="B14" s="140"/>
      <c r="C14" s="240" t="e">
        <f>IF(B13="","",VLOOKUP(B13,#REF!,3,1))</f>
        <v>#REF!</v>
      </c>
      <c r="D14" s="286">
        <f>IF(V8="","",V8)</f>
      </c>
      <c r="E14" s="287"/>
      <c r="F14" s="232" t="s">
        <v>1</v>
      </c>
      <c r="G14" s="287">
        <f>IF(S8="","",S8)</f>
      </c>
      <c r="H14" s="289"/>
      <c r="I14" s="286">
        <f>IF(V10="","",V10)</f>
      </c>
      <c r="J14" s="287"/>
      <c r="K14" s="232" t="s">
        <v>1</v>
      </c>
      <c r="L14" s="287">
        <f>IF(S10="","",S10)</f>
      </c>
      <c r="M14" s="289"/>
      <c r="N14" s="286">
        <f>IF(V12="","",V12)</f>
      </c>
      <c r="O14" s="287"/>
      <c r="P14" s="232" t="s">
        <v>1</v>
      </c>
      <c r="Q14" s="287">
        <f>IF(S12="","",S12)</f>
      </c>
      <c r="R14" s="289"/>
      <c r="S14" s="69"/>
      <c r="T14" s="69"/>
      <c r="U14" s="69"/>
      <c r="V14" s="69"/>
      <c r="W14" s="69"/>
      <c r="X14" s="282"/>
      <c r="Y14" s="283"/>
      <c r="Z14" s="232" t="s">
        <v>1</v>
      </c>
      <c r="AA14" s="283"/>
      <c r="AB14" s="272"/>
      <c r="AC14" s="282"/>
      <c r="AD14" s="283"/>
      <c r="AE14" s="232" t="s">
        <v>1</v>
      </c>
      <c r="AF14" s="283"/>
      <c r="AG14" s="272"/>
      <c r="AH14" s="293"/>
      <c r="AI14" s="180">
        <f>COUNT(D14:AG14)</f>
        <v>0</v>
      </c>
      <c r="AJ14" s="181"/>
      <c r="AK14" s="182"/>
      <c r="AL14" s="277"/>
      <c r="AN14" s="10">
        <v>3</v>
      </c>
      <c r="AO14" s="7" t="s">
        <v>2</v>
      </c>
      <c r="AP14" s="10">
        <v>1</v>
      </c>
      <c r="AQ14" s="7"/>
      <c r="AR14" s="162"/>
      <c r="AS14" s="162"/>
      <c r="AT14" s="162"/>
      <c r="AU14" s="162"/>
      <c r="AV14" s="8">
        <v>2</v>
      </c>
      <c r="AW14" s="8" t="s">
        <v>2</v>
      </c>
      <c r="AX14" s="8">
        <v>3</v>
      </c>
      <c r="AY14" s="7"/>
      <c r="AZ14" s="7"/>
      <c r="BA14" s="7"/>
      <c r="BB14" s="7"/>
      <c r="BC14" s="110"/>
      <c r="BD14" s="110"/>
      <c r="BE14" s="177">
        <f aca="true" t="shared" si="3" ref="BE14:CH14">IF(D14="",0,IF(MID(D14,1,1)="-",-1,1))</f>
        <v>0</v>
      </c>
      <c r="BF14" s="177">
        <f t="shared" si="3"/>
        <v>0</v>
      </c>
      <c r="BG14" s="177">
        <f t="shared" si="3"/>
        <v>1</v>
      </c>
      <c r="BH14" s="177">
        <f t="shared" si="3"/>
        <v>0</v>
      </c>
      <c r="BI14" s="177">
        <f t="shared" si="3"/>
        <v>0</v>
      </c>
      <c r="BJ14" s="177">
        <f t="shared" si="3"/>
        <v>0</v>
      </c>
      <c r="BK14" s="177">
        <f t="shared" si="3"/>
        <v>0</v>
      </c>
      <c r="BL14" s="177">
        <f t="shared" si="3"/>
        <v>1</v>
      </c>
      <c r="BM14" s="177">
        <f t="shared" si="3"/>
        <v>0</v>
      </c>
      <c r="BN14" s="177">
        <f t="shared" si="3"/>
        <v>0</v>
      </c>
      <c r="BO14" s="177">
        <f t="shared" si="3"/>
        <v>0</v>
      </c>
      <c r="BP14" s="177">
        <f t="shared" si="3"/>
        <v>0</v>
      </c>
      <c r="BQ14" s="177">
        <f t="shared" si="3"/>
        <v>1</v>
      </c>
      <c r="BR14" s="177">
        <f t="shared" si="3"/>
        <v>0</v>
      </c>
      <c r="BS14" s="177">
        <f t="shared" si="3"/>
        <v>0</v>
      </c>
      <c r="BT14" s="177">
        <f t="shared" si="3"/>
        <v>0</v>
      </c>
      <c r="BU14" s="177">
        <f t="shared" si="3"/>
        <v>0</v>
      </c>
      <c r="BV14" s="177">
        <f t="shared" si="3"/>
        <v>0</v>
      </c>
      <c r="BW14" s="177">
        <f t="shared" si="3"/>
        <v>0</v>
      </c>
      <c r="BX14" s="177">
        <f t="shared" si="3"/>
        <v>0</v>
      </c>
      <c r="BY14" s="177">
        <f t="shared" si="3"/>
        <v>0</v>
      </c>
      <c r="BZ14" s="177">
        <f t="shared" si="3"/>
        <v>0</v>
      </c>
      <c r="CA14" s="177">
        <f t="shared" si="3"/>
        <v>1</v>
      </c>
      <c r="CB14" s="177">
        <f t="shared" si="3"/>
        <v>0</v>
      </c>
      <c r="CC14" s="177">
        <f t="shared" si="3"/>
        <v>0</v>
      </c>
      <c r="CD14" s="177">
        <f t="shared" si="3"/>
        <v>0</v>
      </c>
      <c r="CE14" s="177">
        <f t="shared" si="3"/>
        <v>0</v>
      </c>
      <c r="CF14" s="177">
        <f t="shared" si="3"/>
        <v>1</v>
      </c>
      <c r="CG14" s="177">
        <f t="shared" si="3"/>
        <v>0</v>
      </c>
      <c r="CH14" s="177">
        <f t="shared" si="3"/>
        <v>0</v>
      </c>
    </row>
    <row r="15" spans="1:86" ht="18" customHeight="1">
      <c r="A15" s="311" t="s">
        <v>28</v>
      </c>
      <c r="B15" s="175">
        <v>5</v>
      </c>
      <c r="C15" s="239" t="e">
        <f>IF(B15="","",VLOOKUP(B15,#REF!,2,1))</f>
        <v>#REF!</v>
      </c>
      <c r="D15" s="284">
        <f>IF(AA7="","",AA7)</f>
      </c>
      <c r="E15" s="285"/>
      <c r="F15" s="66" t="s">
        <v>1</v>
      </c>
      <c r="G15" s="285">
        <f>IF(AA7="","",X7)</f>
      </c>
      <c r="H15" s="288"/>
      <c r="I15" s="284">
        <f>IF(AA9="","",AA9)</f>
      </c>
      <c r="J15" s="285"/>
      <c r="K15" s="66" t="s">
        <v>1</v>
      </c>
      <c r="L15" s="285">
        <f>IF(X9="","",X9)</f>
      </c>
      <c r="M15" s="288"/>
      <c r="N15" s="284">
        <f>IF(AA11="","",AA11)</f>
      </c>
      <c r="O15" s="285"/>
      <c r="P15" s="66" t="s">
        <v>1</v>
      </c>
      <c r="Q15" s="285">
        <f>IF(X11="","",X11)</f>
      </c>
      <c r="R15" s="288"/>
      <c r="S15" s="284">
        <f>IF(AA13="","",AA13)</f>
      </c>
      <c r="T15" s="285"/>
      <c r="U15" s="66" t="s">
        <v>1</v>
      </c>
      <c r="V15" s="285">
        <f>IF(X13="","",X13)</f>
      </c>
      <c r="W15" s="288"/>
      <c r="X15" s="290"/>
      <c r="Y15" s="291"/>
      <c r="Z15" s="68"/>
      <c r="AA15" s="291"/>
      <c r="AB15" s="278"/>
      <c r="AC15" s="279"/>
      <c r="AD15" s="280"/>
      <c r="AE15" s="66" t="s">
        <v>1</v>
      </c>
      <c r="AF15" s="280"/>
      <c r="AG15" s="281"/>
      <c r="AH15" s="292">
        <f>IF(AI16&lt;&gt;0,BE15+BJ15+BO15+BT15+BY15+CD15,"")</f>
      </c>
      <c r="AI15" s="87">
        <f>IF($AI16&lt;&gt;0,+D15+I15+N15+S15+X15+AC15,"")</f>
      </c>
      <c r="AJ15" s="88" t="s">
        <v>1</v>
      </c>
      <c r="AK15" s="89">
        <f>IF($AI16&lt;&gt;0,+G15+L15+Q15+V15+AA15+AF15,"")</f>
      </c>
      <c r="AL15" s="276">
        <v>5</v>
      </c>
      <c r="AN15" s="10">
        <v>4</v>
      </c>
      <c r="AO15" s="7" t="s">
        <v>2</v>
      </c>
      <c r="AP15" s="10">
        <v>5</v>
      </c>
      <c r="AQ15" s="7"/>
      <c r="AR15" s="162"/>
      <c r="AS15" s="162"/>
      <c r="AT15" s="162"/>
      <c r="AU15" s="162"/>
      <c r="AV15" s="7">
        <v>4</v>
      </c>
      <c r="AW15" s="7" t="s">
        <v>2</v>
      </c>
      <c r="AX15" s="7">
        <v>2</v>
      </c>
      <c r="AY15" s="7"/>
      <c r="AZ15" s="7"/>
      <c r="BA15" s="7"/>
      <c r="BB15" s="7"/>
      <c r="BC15" s="94"/>
      <c r="BD15" s="94"/>
      <c r="BE15" s="177">
        <f>IF(D15="",0,IF(D15&gt;G15,2,1))</f>
        <v>0</v>
      </c>
      <c r="BF15" s="177">
        <f>IF(D15="",0,IF(D15&gt;G15,2,1))</f>
        <v>0</v>
      </c>
      <c r="BG15" s="177"/>
      <c r="BH15" s="177"/>
      <c r="BI15" s="177"/>
      <c r="BJ15" s="177">
        <f>IF(I15="",0,IF(I15&gt;L15,2,1))</f>
        <v>0</v>
      </c>
      <c r="BK15" s="177">
        <f>IF(I15="",0,IF(I15&gt;L15,2,1))</f>
        <v>0</v>
      </c>
      <c r="BL15" s="177"/>
      <c r="BM15" s="177"/>
      <c r="BN15" s="177"/>
      <c r="BO15" s="177">
        <f>IF(N15="",0,IF(N15&gt;Q15,2,1))</f>
        <v>0</v>
      </c>
      <c r="BP15" s="177">
        <f>IF(N15="",0,IF(N15&gt;Q15,2,1))</f>
        <v>0</v>
      </c>
      <c r="BQ15" s="177"/>
      <c r="BR15" s="177"/>
      <c r="BS15" s="177"/>
      <c r="BT15" s="177">
        <f>IF(S15="",0,IF(S15&gt;V15,2,1))</f>
        <v>0</v>
      </c>
      <c r="BU15" s="177">
        <f>IF(S15="",0,IF(S15&gt;V15,2,1))</f>
        <v>0</v>
      </c>
      <c r="BV15" s="177"/>
      <c r="BW15" s="177"/>
      <c r="BX15" s="177"/>
      <c r="BY15" s="177">
        <f>IF(X15="",0,IF(X15&gt;AA15,2,1))</f>
        <v>0</v>
      </c>
      <c r="BZ15" s="177">
        <f>IF(X15="",0,IF(X15&gt;AA15,2,1))</f>
        <v>0</v>
      </c>
      <c r="CA15" s="177"/>
      <c r="CB15" s="177"/>
      <c r="CC15" s="177"/>
      <c r="CD15" s="177">
        <f>IF(AC15="",0,IF(AC15&gt;AF15,2,1))</f>
        <v>0</v>
      </c>
      <c r="CE15" s="177">
        <f>IF(AC15="",0,IF(AC15&gt;AF15,2,1))</f>
        <v>0</v>
      </c>
      <c r="CF15" s="177"/>
      <c r="CG15" s="177"/>
      <c r="CH15" s="177"/>
    </row>
    <row r="16" spans="1:86" ht="18.75" customHeight="1" thickBot="1">
      <c r="A16" s="312"/>
      <c r="B16" s="140"/>
      <c r="C16" s="240" t="e">
        <f>IF(B15="","",VLOOKUP(B15,#REF!,3,1))</f>
        <v>#REF!</v>
      </c>
      <c r="D16" s="286">
        <f>IF(AA8="","",AA8)</f>
      </c>
      <c r="E16" s="287"/>
      <c r="F16" s="232" t="s">
        <v>1</v>
      </c>
      <c r="G16" s="287">
        <f>IF(X8="","",X8)</f>
      </c>
      <c r="H16" s="289"/>
      <c r="I16" s="286">
        <f>IF(AA10="","",AA10)</f>
      </c>
      <c r="J16" s="287"/>
      <c r="K16" s="232" t="s">
        <v>1</v>
      </c>
      <c r="L16" s="287">
        <f>IF(X10="","",X10)</f>
      </c>
      <c r="M16" s="289"/>
      <c r="N16" s="286">
        <f>IF(AA12="","",AA12)</f>
      </c>
      <c r="O16" s="287"/>
      <c r="P16" s="232" t="s">
        <v>1</v>
      </c>
      <c r="Q16" s="287">
        <f>IF(X12="","",X12)</f>
      </c>
      <c r="R16" s="289"/>
      <c r="S16" s="286">
        <f>IF(AA14="","",AA14)</f>
      </c>
      <c r="T16" s="287"/>
      <c r="U16" s="232" t="s">
        <v>1</v>
      </c>
      <c r="V16" s="287">
        <f>IF(X14="","",X14)</f>
      </c>
      <c r="W16" s="289"/>
      <c r="X16" s="141"/>
      <c r="Y16" s="69"/>
      <c r="Z16" s="69"/>
      <c r="AA16" s="69"/>
      <c r="AB16" s="142"/>
      <c r="AC16" s="282"/>
      <c r="AD16" s="283"/>
      <c r="AE16" s="232" t="s">
        <v>1</v>
      </c>
      <c r="AF16" s="283"/>
      <c r="AG16" s="272"/>
      <c r="AH16" s="293"/>
      <c r="AI16" s="180">
        <f>COUNT(D16:AG16)</f>
        <v>0</v>
      </c>
      <c r="AJ16" s="181"/>
      <c r="AK16" s="182"/>
      <c r="AL16" s="277"/>
      <c r="AN16" s="139"/>
      <c r="AO16" s="139"/>
      <c r="AP16" s="139"/>
      <c r="AQ16" s="7"/>
      <c r="AR16" s="162"/>
      <c r="AS16" s="162"/>
      <c r="AT16" s="162"/>
      <c r="AU16" s="162"/>
      <c r="AV16" s="7">
        <v>5</v>
      </c>
      <c r="AW16" s="7" t="s">
        <v>2</v>
      </c>
      <c r="AX16" s="7">
        <v>1</v>
      </c>
      <c r="AY16" s="7"/>
      <c r="AZ16" s="7"/>
      <c r="BA16" s="7"/>
      <c r="BB16" s="7"/>
      <c r="BC16" s="94"/>
      <c r="BD16" s="94"/>
      <c r="BE16" s="177">
        <f aca="true" t="shared" si="4" ref="BE16:CH16">IF(D16="",0,IF(MID(D16,1,1)="-",-1,1))</f>
        <v>0</v>
      </c>
      <c r="BF16" s="177">
        <f t="shared" si="4"/>
        <v>0</v>
      </c>
      <c r="BG16" s="177">
        <f t="shared" si="4"/>
        <v>1</v>
      </c>
      <c r="BH16" s="177">
        <f t="shared" si="4"/>
        <v>0</v>
      </c>
      <c r="BI16" s="177">
        <f t="shared" si="4"/>
        <v>0</v>
      </c>
      <c r="BJ16" s="177">
        <f t="shared" si="4"/>
        <v>0</v>
      </c>
      <c r="BK16" s="177">
        <f t="shared" si="4"/>
        <v>0</v>
      </c>
      <c r="BL16" s="177">
        <f t="shared" si="4"/>
        <v>1</v>
      </c>
      <c r="BM16" s="177">
        <f t="shared" si="4"/>
        <v>0</v>
      </c>
      <c r="BN16" s="177">
        <f t="shared" si="4"/>
        <v>0</v>
      </c>
      <c r="BO16" s="177">
        <f t="shared" si="4"/>
        <v>0</v>
      </c>
      <c r="BP16" s="177">
        <f t="shared" si="4"/>
        <v>0</v>
      </c>
      <c r="BQ16" s="177">
        <f t="shared" si="4"/>
        <v>1</v>
      </c>
      <c r="BR16" s="177">
        <f t="shared" si="4"/>
        <v>0</v>
      </c>
      <c r="BS16" s="177">
        <f t="shared" si="4"/>
        <v>0</v>
      </c>
      <c r="BT16" s="177">
        <f t="shared" si="4"/>
        <v>0</v>
      </c>
      <c r="BU16" s="177">
        <f t="shared" si="4"/>
        <v>0</v>
      </c>
      <c r="BV16" s="177">
        <f t="shared" si="4"/>
        <v>1</v>
      </c>
      <c r="BW16" s="177">
        <f t="shared" si="4"/>
        <v>0</v>
      </c>
      <c r="BX16" s="177">
        <f t="shared" si="4"/>
        <v>0</v>
      </c>
      <c r="BY16" s="177">
        <f t="shared" si="4"/>
        <v>0</v>
      </c>
      <c r="BZ16" s="177">
        <f t="shared" si="4"/>
        <v>0</v>
      </c>
      <c r="CA16" s="177">
        <f t="shared" si="4"/>
        <v>0</v>
      </c>
      <c r="CB16" s="177">
        <f t="shared" si="4"/>
        <v>0</v>
      </c>
      <c r="CC16" s="177">
        <f t="shared" si="4"/>
        <v>0</v>
      </c>
      <c r="CD16" s="177">
        <f t="shared" si="4"/>
        <v>0</v>
      </c>
      <c r="CE16" s="177">
        <f t="shared" si="4"/>
        <v>0</v>
      </c>
      <c r="CF16" s="177">
        <f t="shared" si="4"/>
        <v>1</v>
      </c>
      <c r="CG16" s="177">
        <f t="shared" si="4"/>
        <v>0</v>
      </c>
      <c r="CH16" s="177">
        <f t="shared" si="4"/>
        <v>0</v>
      </c>
    </row>
    <row r="17" spans="1:86" ht="18" customHeight="1">
      <c r="A17" s="311" t="s">
        <v>40</v>
      </c>
      <c r="B17" s="175">
        <v>6</v>
      </c>
      <c r="C17" s="239" t="e">
        <f>IF(B17="","",VLOOKUP(B17,#REF!,2,1))</f>
        <v>#REF!</v>
      </c>
      <c r="D17" s="284">
        <f>IF(AF7="","",AF7)</f>
      </c>
      <c r="E17" s="285"/>
      <c r="F17" s="66" t="s">
        <v>1</v>
      </c>
      <c r="G17" s="285">
        <f>IF(AC7="","",AC7)</f>
      </c>
      <c r="H17" s="288"/>
      <c r="I17" s="284">
        <f>IF(AA7="","",AA7)</f>
      </c>
      <c r="J17" s="285"/>
      <c r="K17" s="66" t="s">
        <v>1</v>
      </c>
      <c r="L17" s="285">
        <f>IF(AA7="","",X7)</f>
      </c>
      <c r="M17" s="288"/>
      <c r="N17" s="284">
        <f>IF(AF11="","",AF11)</f>
      </c>
      <c r="O17" s="285"/>
      <c r="P17" s="66" t="s">
        <v>1</v>
      </c>
      <c r="Q17" s="285">
        <f>IF(AC11="","",AC11)</f>
      </c>
      <c r="R17" s="288"/>
      <c r="S17" s="284">
        <f>IF(AF13="","",AF13)</f>
      </c>
      <c r="T17" s="285"/>
      <c r="U17" s="66" t="s">
        <v>1</v>
      </c>
      <c r="V17" s="285">
        <f>IF(AC13="","",AC13)</f>
      </c>
      <c r="W17" s="288"/>
      <c r="X17" s="284">
        <f>IF(AF15="","",AF15)</f>
      </c>
      <c r="Y17" s="285"/>
      <c r="Z17" s="66" t="s">
        <v>1</v>
      </c>
      <c r="AA17" s="285">
        <f>IF(AC15="","",AC15)</f>
      </c>
      <c r="AB17" s="288"/>
      <c r="AC17" s="164"/>
      <c r="AD17" s="165"/>
      <c r="AE17" s="165" t="s">
        <v>71</v>
      </c>
      <c r="AF17" s="165"/>
      <c r="AG17" s="166" t="s">
        <v>71</v>
      </c>
      <c r="AH17" s="292">
        <f>IF(AI18&lt;&gt;0,BE17+BJ17+BO17+BT17+BY17+CD17,"")</f>
      </c>
      <c r="AI17" s="87">
        <f>IF($AI18&lt;&gt;0,+D17+I17+N17+S17+X17+AC17,"")</f>
      </c>
      <c r="AJ17" s="88" t="s">
        <v>1</v>
      </c>
      <c r="AK17" s="89">
        <f>IF($AI18&lt;&gt;0,+G17+L17+Q17+V17+AA17+AF17,"")</f>
      </c>
      <c r="AL17" s="276">
        <v>6</v>
      </c>
      <c r="AN17" s="139"/>
      <c r="AO17" s="139"/>
      <c r="AP17" s="139"/>
      <c r="AQ17" s="7"/>
      <c r="AR17" s="162"/>
      <c r="AS17" s="162"/>
      <c r="AT17" s="162"/>
      <c r="AU17" s="162"/>
      <c r="AV17" s="7"/>
      <c r="AW17" s="7"/>
      <c r="AX17" s="7"/>
      <c r="AY17" s="7"/>
      <c r="AZ17" s="7"/>
      <c r="BA17" s="7"/>
      <c r="BB17" s="7"/>
      <c r="BE17" s="177">
        <f>IF(D17="",0,IF(D17&gt;G17,2,1))</f>
        <v>0</v>
      </c>
      <c r="BF17" s="177">
        <f>IF(D17="",0,IF(D17&gt;G17,2,1))</f>
        <v>0</v>
      </c>
      <c r="BG17" s="177"/>
      <c r="BH17" s="177"/>
      <c r="BI17" s="177"/>
      <c r="BJ17" s="177">
        <f>IF(I17="",0,IF(I17&gt;L17,2,1))</f>
        <v>0</v>
      </c>
      <c r="BK17" s="177">
        <f>IF(I17="",0,IF(I17&gt;L17,2,1))</f>
        <v>0</v>
      </c>
      <c r="BL17" s="177"/>
      <c r="BM17" s="177"/>
      <c r="BN17" s="177"/>
      <c r="BO17" s="177">
        <f>IF(N17="",0,IF(N17&gt;Q17,2,1))</f>
        <v>0</v>
      </c>
      <c r="BP17" s="177">
        <f>IF(N17="",0,IF(N17&gt;Q17,2,1))</f>
        <v>0</v>
      </c>
      <c r="BQ17" s="177"/>
      <c r="BR17" s="177"/>
      <c r="BS17" s="177"/>
      <c r="BT17" s="177">
        <f>IF(S17="",0,IF(S17&gt;V17,2,1))</f>
        <v>0</v>
      </c>
      <c r="BU17" s="177">
        <f>IF(S17="",0,IF(S17&gt;V17,2,1))</f>
        <v>0</v>
      </c>
      <c r="BV17" s="177"/>
      <c r="BW17" s="177"/>
      <c r="BX17" s="177"/>
      <c r="BY17" s="177">
        <f>IF(X17="",0,IF(X17&gt;AA17,2,1))</f>
        <v>0</v>
      </c>
      <c r="BZ17" s="177">
        <f>IF(X17="",0,IF(X17&gt;AA17,2,1))</f>
        <v>0</v>
      </c>
      <c r="CA17" s="177"/>
      <c r="CB17" s="177"/>
      <c r="CC17" s="177"/>
      <c r="CD17" s="177">
        <f>IF(AC17="",0,IF(AC17&gt;AF17,2,1))</f>
        <v>0</v>
      </c>
      <c r="CE17" s="177">
        <f>IF(AC17="",0,IF(AC17&gt;AF17,2,1))</f>
        <v>0</v>
      </c>
      <c r="CF17" s="177"/>
      <c r="CG17" s="177"/>
      <c r="CH17" s="177"/>
    </row>
    <row r="18" spans="1:86" ht="18.75" customHeight="1" thickBot="1">
      <c r="A18" s="312"/>
      <c r="B18" s="140"/>
      <c r="C18" s="240" t="e">
        <f>IF(B17="","",VLOOKUP(B17,#REF!,3,1))</f>
        <v>#REF!</v>
      </c>
      <c r="D18" s="286">
        <f>IF(AF8="","",AF8)</f>
      </c>
      <c r="E18" s="287"/>
      <c r="F18" s="232" t="s">
        <v>1</v>
      </c>
      <c r="G18" s="287">
        <f>IF(AC8="","",AC8)</f>
      </c>
      <c r="H18" s="289"/>
      <c r="I18" s="286">
        <f>IF(AA8="","",AA8)</f>
      </c>
      <c r="J18" s="287"/>
      <c r="K18" s="232" t="s">
        <v>1</v>
      </c>
      <c r="L18" s="287">
        <f>IF(X8="","",X8)</f>
      </c>
      <c r="M18" s="289"/>
      <c r="N18" s="286">
        <f>IF(AF12="","",AF12)</f>
      </c>
      <c r="O18" s="287"/>
      <c r="P18" s="232" t="s">
        <v>1</v>
      </c>
      <c r="Q18" s="287">
        <f>IF(AC12="","",AC12)</f>
      </c>
      <c r="R18" s="289"/>
      <c r="S18" s="286">
        <f>IF(AF14="","",AF14)</f>
      </c>
      <c r="T18" s="287"/>
      <c r="U18" s="232" t="s">
        <v>1</v>
      </c>
      <c r="V18" s="287">
        <f>IF(AC14="","",AC14)</f>
      </c>
      <c r="W18" s="289"/>
      <c r="X18" s="286">
        <f>IF(AF16="","",AF16)</f>
      </c>
      <c r="Y18" s="287"/>
      <c r="Z18" s="232" t="s">
        <v>1</v>
      </c>
      <c r="AA18" s="287">
        <f>IF(AC16="","",AC16)</f>
      </c>
      <c r="AB18" s="289"/>
      <c r="AC18" s="167"/>
      <c r="AD18" s="168"/>
      <c r="AE18" s="168"/>
      <c r="AF18" s="168"/>
      <c r="AG18" s="169"/>
      <c r="AH18" s="293"/>
      <c r="AI18" s="180">
        <f>COUNT(D18:AG18)</f>
        <v>0</v>
      </c>
      <c r="AJ18" s="181"/>
      <c r="AK18" s="182"/>
      <c r="AL18" s="277"/>
      <c r="AN18" s="139"/>
      <c r="AO18" s="139"/>
      <c r="AP18" s="139"/>
      <c r="AQ18" s="7"/>
      <c r="AR18" s="162"/>
      <c r="AS18" s="162"/>
      <c r="AT18" s="162"/>
      <c r="AU18" s="162"/>
      <c r="AV18" s="7"/>
      <c r="AW18" s="7"/>
      <c r="AX18" s="7"/>
      <c r="AY18" s="7"/>
      <c r="AZ18" s="7"/>
      <c r="BA18" s="7"/>
      <c r="BB18" s="7"/>
      <c r="BE18" s="177">
        <f aca="true" t="shared" si="5" ref="BE18:CH18">IF(D18="",0,IF(MID(D18,1,1)="-",-1,1))</f>
        <v>0</v>
      </c>
      <c r="BF18" s="177">
        <f t="shared" si="5"/>
        <v>0</v>
      </c>
      <c r="BG18" s="177">
        <f t="shared" si="5"/>
        <v>1</v>
      </c>
      <c r="BH18" s="177">
        <f t="shared" si="5"/>
        <v>0</v>
      </c>
      <c r="BI18" s="177">
        <f t="shared" si="5"/>
        <v>0</v>
      </c>
      <c r="BJ18" s="177">
        <f t="shared" si="5"/>
        <v>0</v>
      </c>
      <c r="BK18" s="177">
        <f t="shared" si="5"/>
        <v>0</v>
      </c>
      <c r="BL18" s="177">
        <f t="shared" si="5"/>
        <v>1</v>
      </c>
      <c r="BM18" s="177">
        <f t="shared" si="5"/>
        <v>0</v>
      </c>
      <c r="BN18" s="177">
        <f t="shared" si="5"/>
        <v>0</v>
      </c>
      <c r="BO18" s="177">
        <f t="shared" si="5"/>
        <v>0</v>
      </c>
      <c r="BP18" s="177">
        <f t="shared" si="5"/>
        <v>0</v>
      </c>
      <c r="BQ18" s="177">
        <f t="shared" si="5"/>
        <v>1</v>
      </c>
      <c r="BR18" s="177">
        <f t="shared" si="5"/>
        <v>0</v>
      </c>
      <c r="BS18" s="177">
        <f t="shared" si="5"/>
        <v>0</v>
      </c>
      <c r="BT18" s="177">
        <f t="shared" si="5"/>
        <v>0</v>
      </c>
      <c r="BU18" s="177">
        <f t="shared" si="5"/>
        <v>0</v>
      </c>
      <c r="BV18" s="177">
        <f t="shared" si="5"/>
        <v>1</v>
      </c>
      <c r="BW18" s="177">
        <f t="shared" si="5"/>
        <v>0</v>
      </c>
      <c r="BX18" s="177">
        <f t="shared" si="5"/>
        <v>0</v>
      </c>
      <c r="BY18" s="177">
        <f t="shared" si="5"/>
        <v>0</v>
      </c>
      <c r="BZ18" s="177">
        <f t="shared" si="5"/>
        <v>0</v>
      </c>
      <c r="CA18" s="177">
        <f t="shared" si="5"/>
        <v>1</v>
      </c>
      <c r="CB18" s="177">
        <f t="shared" si="5"/>
        <v>0</v>
      </c>
      <c r="CC18" s="177">
        <f t="shared" si="5"/>
        <v>0</v>
      </c>
      <c r="CD18" s="177">
        <f t="shared" si="5"/>
        <v>0</v>
      </c>
      <c r="CE18" s="177">
        <f t="shared" si="5"/>
        <v>0</v>
      </c>
      <c r="CF18" s="177">
        <f t="shared" si="5"/>
        <v>0</v>
      </c>
      <c r="CG18" s="177">
        <f t="shared" si="5"/>
        <v>0</v>
      </c>
      <c r="CH18" s="177">
        <f t="shared" si="5"/>
        <v>0</v>
      </c>
    </row>
    <row r="19" spans="1:54" ht="20.25">
      <c r="A19" s="143"/>
      <c r="B19" s="144"/>
      <c r="C19" s="145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46"/>
      <c r="T19" s="146"/>
      <c r="U19" s="146"/>
      <c r="V19" s="146"/>
      <c r="W19" s="146"/>
      <c r="X19" s="131"/>
      <c r="Y19" s="131"/>
      <c r="Z19" s="131"/>
      <c r="AA19" s="131"/>
      <c r="AB19" s="131"/>
      <c r="AC19" s="131"/>
      <c r="AD19" s="131"/>
      <c r="AE19" s="163"/>
      <c r="AF19" s="163"/>
      <c r="AG19" s="163"/>
      <c r="AH19" s="163"/>
      <c r="AI19" s="170"/>
      <c r="AK19" s="139"/>
      <c r="AL19" s="139"/>
      <c r="AM19" s="139"/>
      <c r="AQ19" s="7"/>
      <c r="AR19" s="162"/>
      <c r="AS19" s="162"/>
      <c r="AT19" s="162"/>
      <c r="AU19" s="162"/>
      <c r="AV19" s="11"/>
      <c r="AW19" s="11"/>
      <c r="AX19" s="11"/>
      <c r="AY19" s="11"/>
      <c r="AZ19" s="11"/>
      <c r="BA19" s="11"/>
      <c r="BB19" s="11"/>
    </row>
    <row r="20" spans="1:54" ht="20.25">
      <c r="A20" s="143"/>
      <c r="B20" s="144"/>
      <c r="C20" s="145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46"/>
      <c r="T20" s="146"/>
      <c r="U20" s="146"/>
      <c r="V20" s="146"/>
      <c r="W20" s="146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63"/>
      <c r="AJ20" s="163"/>
      <c r="AK20" s="163"/>
      <c r="AL20" s="170"/>
      <c r="AN20" s="10"/>
      <c r="AO20" s="7"/>
      <c r="AP20" s="10"/>
      <c r="AQ20" s="7"/>
      <c r="AR20" s="162"/>
      <c r="AS20" s="162"/>
      <c r="AT20" s="162"/>
      <c r="AU20" s="162"/>
      <c r="AV20" s="7"/>
      <c r="AW20" s="7"/>
      <c r="AX20" s="7"/>
      <c r="AY20" s="11"/>
      <c r="AZ20" s="11"/>
      <c r="BA20" s="11"/>
      <c r="BB20" s="11"/>
    </row>
    <row r="21" spans="1:54" ht="20.25">
      <c r="A21" s="143"/>
      <c r="B21" s="144"/>
      <c r="C21" s="145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46"/>
      <c r="T21" s="146"/>
      <c r="U21" s="146"/>
      <c r="V21" s="146"/>
      <c r="W21" s="146"/>
      <c r="X21" s="131"/>
      <c r="Y21" s="131"/>
      <c r="Z21" s="131"/>
      <c r="AA21" s="131"/>
      <c r="AB21" s="131"/>
      <c r="AC21" s="131"/>
      <c r="AD21" s="131"/>
      <c r="AE21" s="163"/>
      <c r="AF21" s="163"/>
      <c r="AG21" s="163"/>
      <c r="AH21" s="163"/>
      <c r="AI21" s="170"/>
      <c r="AK21" s="139"/>
      <c r="AL21" s="139"/>
      <c r="AM21" s="139"/>
      <c r="AN21" s="10"/>
      <c r="AO21" s="7"/>
      <c r="AP21" s="10"/>
      <c r="AQ21" s="7"/>
      <c r="AR21" s="162"/>
      <c r="AS21" s="162"/>
      <c r="AT21" s="162"/>
      <c r="AU21" s="162"/>
      <c r="AV21" s="11"/>
      <c r="AW21" s="11"/>
      <c r="AX21" s="11"/>
      <c r="AY21" s="11"/>
      <c r="AZ21" s="11"/>
      <c r="BA21" s="11"/>
      <c r="BB21" s="11"/>
    </row>
    <row r="22" spans="1:54" ht="20.25">
      <c r="A22" s="143"/>
      <c r="B22" s="144"/>
      <c r="C22" s="145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46"/>
      <c r="T22" s="146"/>
      <c r="U22" s="146"/>
      <c r="V22" s="146"/>
      <c r="W22" s="146"/>
      <c r="X22" s="131"/>
      <c r="Y22" s="131"/>
      <c r="Z22" s="131"/>
      <c r="AA22" s="131"/>
      <c r="AB22" s="131"/>
      <c r="AC22" s="131"/>
      <c r="AD22" s="131"/>
      <c r="AE22" s="163"/>
      <c r="AF22" s="163"/>
      <c r="AG22" s="163"/>
      <c r="AH22" s="163"/>
      <c r="AI22" s="170"/>
      <c r="AK22" s="139"/>
      <c r="AL22" s="139"/>
      <c r="AM22" s="139"/>
      <c r="AN22" s="10"/>
      <c r="AO22" s="7"/>
      <c r="AP22" s="10"/>
      <c r="AQ22" s="7"/>
      <c r="AR22" s="162"/>
      <c r="AS22" s="162"/>
      <c r="AT22" s="162"/>
      <c r="AU22" s="162"/>
      <c r="AV22" s="11"/>
      <c r="AW22" s="11"/>
      <c r="AX22" s="11"/>
      <c r="AY22" s="11"/>
      <c r="AZ22" s="11"/>
      <c r="BA22" s="11"/>
      <c r="BB22" s="11"/>
    </row>
  </sheetData>
  <sheetProtection sheet="1" formatColumns="0"/>
  <mergeCells count="156">
    <mergeCell ref="G17:H17"/>
    <mergeCell ref="G11:H11"/>
    <mergeCell ref="D13:E13"/>
    <mergeCell ref="N13:O13"/>
    <mergeCell ref="L14:M14"/>
    <mergeCell ref="N14:O14"/>
    <mergeCell ref="I11:J11"/>
    <mergeCell ref="G13:H13"/>
    <mergeCell ref="L11:M11"/>
    <mergeCell ref="I13:J13"/>
    <mergeCell ref="L13:M13"/>
    <mergeCell ref="D15:E15"/>
    <mergeCell ref="Q13:R13"/>
    <mergeCell ref="N15:O15"/>
    <mergeCell ref="Q15:R15"/>
    <mergeCell ref="Q14:R14"/>
    <mergeCell ref="G15:H15"/>
    <mergeCell ref="I15:J15"/>
    <mergeCell ref="L15:M15"/>
    <mergeCell ref="G18:H18"/>
    <mergeCell ref="I17:J17"/>
    <mergeCell ref="L17:M17"/>
    <mergeCell ref="G14:H14"/>
    <mergeCell ref="I14:J14"/>
    <mergeCell ref="I18:J18"/>
    <mergeCell ref="L18:M18"/>
    <mergeCell ref="G16:H16"/>
    <mergeCell ref="I16:J16"/>
    <mergeCell ref="L16:M16"/>
    <mergeCell ref="N18:O18"/>
    <mergeCell ref="Q18:R18"/>
    <mergeCell ref="N16:O16"/>
    <mergeCell ref="Q16:R16"/>
    <mergeCell ref="N17:O17"/>
    <mergeCell ref="Q17:R17"/>
    <mergeCell ref="V15:W15"/>
    <mergeCell ref="S17:T17"/>
    <mergeCell ref="V17:W17"/>
    <mergeCell ref="S16:T16"/>
    <mergeCell ref="V16:W16"/>
    <mergeCell ref="S15:T15"/>
    <mergeCell ref="AL17:AL18"/>
    <mergeCell ref="V18:W18"/>
    <mergeCell ref="X18:Y18"/>
    <mergeCell ref="AA18:AB18"/>
    <mergeCell ref="X17:Y17"/>
    <mergeCell ref="AA17:AB17"/>
    <mergeCell ref="S18:T18"/>
    <mergeCell ref="AH17:AH18"/>
    <mergeCell ref="B5:C5"/>
    <mergeCell ref="D6:H6"/>
    <mergeCell ref="I6:M6"/>
    <mergeCell ref="N6:R6"/>
    <mergeCell ref="AC14:AD14"/>
    <mergeCell ref="AF14:AG14"/>
    <mergeCell ref="AC16:AD16"/>
    <mergeCell ref="AF16:AG16"/>
    <mergeCell ref="AF15:AG15"/>
    <mergeCell ref="A7:A8"/>
    <mergeCell ref="X7:Y7"/>
    <mergeCell ref="AA7:AB7"/>
    <mergeCell ref="AC6:AG6"/>
    <mergeCell ref="AC7:AD7"/>
    <mergeCell ref="S6:W6"/>
    <mergeCell ref="X6:AB6"/>
    <mergeCell ref="AR6:AT6"/>
    <mergeCell ref="AV6:AX6"/>
    <mergeCell ref="AZ6:BB6"/>
    <mergeCell ref="AL7:AL8"/>
    <mergeCell ref="AI6:AK6"/>
    <mergeCell ref="AN6:AP6"/>
    <mergeCell ref="AH13:AH14"/>
    <mergeCell ref="AL13:AL14"/>
    <mergeCell ref="AH9:AH10"/>
    <mergeCell ref="AL9:AL10"/>
    <mergeCell ref="AH11:AH12"/>
    <mergeCell ref="AH7:AH8"/>
    <mergeCell ref="AL11:AL12"/>
    <mergeCell ref="A13:A14"/>
    <mergeCell ref="A15:A16"/>
    <mergeCell ref="A17:A18"/>
    <mergeCell ref="D18:E18"/>
    <mergeCell ref="D14:E14"/>
    <mergeCell ref="D17:E17"/>
    <mergeCell ref="D16:E16"/>
    <mergeCell ref="AH15:AH16"/>
    <mergeCell ref="AL15:AL16"/>
    <mergeCell ref="AC12:AD12"/>
    <mergeCell ref="AF12:AG12"/>
    <mergeCell ref="A9:A10"/>
    <mergeCell ref="A11:A12"/>
    <mergeCell ref="G9:H9"/>
    <mergeCell ref="G10:H10"/>
    <mergeCell ref="N10:O10"/>
    <mergeCell ref="D9:E9"/>
    <mergeCell ref="D10:E10"/>
    <mergeCell ref="D11:E11"/>
    <mergeCell ref="V12:W12"/>
    <mergeCell ref="X12:Y12"/>
    <mergeCell ref="AA12:AB12"/>
    <mergeCell ref="V10:W10"/>
    <mergeCell ref="D12:E12"/>
    <mergeCell ref="G12:H12"/>
    <mergeCell ref="I12:J12"/>
    <mergeCell ref="L12:M12"/>
    <mergeCell ref="I8:J8"/>
    <mergeCell ref="L8:M8"/>
    <mergeCell ref="N8:O8"/>
    <mergeCell ref="Q8:R8"/>
    <mergeCell ref="Q10:R10"/>
    <mergeCell ref="N9:O9"/>
    <mergeCell ref="AH2:AL2"/>
    <mergeCell ref="A1:AL1"/>
    <mergeCell ref="D7:E7"/>
    <mergeCell ref="G7:H7"/>
    <mergeCell ref="I7:J7"/>
    <mergeCell ref="L7:M7"/>
    <mergeCell ref="N7:O7"/>
    <mergeCell ref="Q7:R7"/>
    <mergeCell ref="AA9:AB9"/>
    <mergeCell ref="V7:W7"/>
    <mergeCell ref="Q9:R9"/>
    <mergeCell ref="S9:T9"/>
    <mergeCell ref="X9:Y9"/>
    <mergeCell ref="V9:W9"/>
    <mergeCell ref="S7:T7"/>
    <mergeCell ref="S8:T8"/>
    <mergeCell ref="V8:W8"/>
    <mergeCell ref="AF7:AG7"/>
    <mergeCell ref="AC9:AD9"/>
    <mergeCell ref="AF9:AG9"/>
    <mergeCell ref="AC11:AD11"/>
    <mergeCell ref="AF11:AG11"/>
    <mergeCell ref="AF8:AG8"/>
    <mergeCell ref="AC10:AD10"/>
    <mergeCell ref="AF10:AG10"/>
    <mergeCell ref="S10:T10"/>
    <mergeCell ref="AA15:AB15"/>
    <mergeCell ref="X13:Y13"/>
    <mergeCell ref="AA11:AB11"/>
    <mergeCell ref="S11:T11"/>
    <mergeCell ref="V11:W11"/>
    <mergeCell ref="X10:Y10"/>
    <mergeCell ref="X11:Y11"/>
    <mergeCell ref="AA10:AB10"/>
    <mergeCell ref="S12:T12"/>
    <mergeCell ref="AF13:AG13"/>
    <mergeCell ref="AA13:AB13"/>
    <mergeCell ref="X15:Y15"/>
    <mergeCell ref="AC8:AD8"/>
    <mergeCell ref="X14:Y14"/>
    <mergeCell ref="AA14:AB14"/>
    <mergeCell ref="X8:Y8"/>
    <mergeCell ref="AA8:AB8"/>
    <mergeCell ref="AC15:AD15"/>
    <mergeCell ref="AC13:AD13"/>
  </mergeCells>
  <conditionalFormatting sqref="AL9 AL11 AL7 AL13 AL15 AL17">
    <cfRule type="cellIs" priority="24" dxfId="0" operator="lessThan" stopIfTrue="1">
      <formula>3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pageSetUpPr fitToPage="1"/>
  </sheetPr>
  <dimension ref="A1:IT29"/>
  <sheetViews>
    <sheetView view="pageBreakPreview" zoomScale="40" zoomScaleNormal="40" zoomScaleSheetLayoutView="4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S46" sqref="S46"/>
    </sheetView>
  </sheetViews>
  <sheetFormatPr defaultColWidth="12.625" defaultRowHeight="12.75"/>
  <cols>
    <col min="1" max="2" width="8.125" style="194" customWidth="1"/>
    <col min="3" max="3" width="53.125" style="194" customWidth="1"/>
    <col min="4" max="7" width="6.875" style="194" customWidth="1"/>
    <col min="8" max="8" width="9.00390625" style="194" customWidth="1"/>
    <col min="9" max="9" width="6.875" style="194" customWidth="1"/>
    <col min="10" max="10" width="7.625" style="194" customWidth="1"/>
    <col min="11" max="21" width="6.875" style="194" customWidth="1"/>
    <col min="22" max="22" width="9.375" style="194" customWidth="1"/>
    <col min="23" max="33" width="6.875" style="194" customWidth="1"/>
    <col min="34" max="34" width="8.00390625" style="194" customWidth="1"/>
    <col min="35" max="35" width="6.875" style="194" customWidth="1"/>
    <col min="36" max="36" width="7.625" style="194" customWidth="1"/>
    <col min="37" max="43" width="6.875" style="194" customWidth="1"/>
    <col min="44" max="44" width="16.75390625" style="194" customWidth="1"/>
    <col min="45" max="45" width="9.25390625" style="194" customWidth="1"/>
    <col min="46" max="46" width="6.75390625" style="194" customWidth="1"/>
    <col min="47" max="47" width="7.625" style="194" customWidth="1"/>
    <col min="48" max="48" width="18.625" style="194" customWidth="1"/>
    <col min="49" max="50" width="12.625" style="194" customWidth="1"/>
    <col min="51" max="51" width="4.00390625" style="194" customWidth="1"/>
    <col min="52" max="52" width="6.875" style="194" customWidth="1"/>
    <col min="53" max="96" width="4.00390625" style="194" customWidth="1"/>
    <col min="97" max="16384" width="12.625" style="194" customWidth="1"/>
  </cols>
  <sheetData>
    <row r="1" spans="1:48" s="187" customFormat="1" ht="45">
      <c r="A1" s="335" t="e">
        <f>+#REF!</f>
        <v>#REF!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P1" s="335"/>
      <c r="AQ1" s="335"/>
      <c r="AR1" s="335"/>
      <c r="AS1" s="335"/>
      <c r="AT1" s="335"/>
      <c r="AU1" s="335"/>
      <c r="AV1" s="335"/>
    </row>
    <row r="2" spans="2:48" s="187" customFormat="1" ht="24" customHeight="1">
      <c r="B2" s="336" t="e">
        <f>+#REF!</f>
        <v>#REF!</v>
      </c>
      <c r="C2" s="336"/>
      <c r="AC2" s="188"/>
      <c r="AD2" s="188"/>
      <c r="AF2" s="156"/>
      <c r="AR2" s="354" t="e">
        <f>+#REF!</f>
        <v>#REF!</v>
      </c>
      <c r="AS2" s="354"/>
      <c r="AT2" s="354"/>
      <c r="AU2" s="354"/>
      <c r="AV2" s="354"/>
    </row>
    <row r="3" spans="1:48" s="187" customFormat="1" ht="33">
      <c r="A3" s="189"/>
      <c r="B3" s="337" t="e">
        <f>+#REF!</f>
        <v>#REF!</v>
      </c>
      <c r="C3" s="337"/>
      <c r="D3" s="189"/>
      <c r="E3" s="189"/>
      <c r="F3" s="190"/>
      <c r="G3" s="19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2"/>
      <c r="X3" s="342"/>
      <c r="Y3" s="342"/>
      <c r="Z3" s="342"/>
      <c r="AA3" s="191"/>
      <c r="AB3" s="193"/>
      <c r="AC3" s="193"/>
      <c r="AD3" s="193"/>
      <c r="AE3" s="193"/>
      <c r="AF3" s="156"/>
      <c r="AG3" s="193"/>
      <c r="AH3" s="192"/>
      <c r="AI3" s="192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</row>
    <row r="4" spans="29:51" s="187" customFormat="1" ht="23.25" customHeight="1">
      <c r="AC4" s="188"/>
      <c r="AD4" s="188"/>
      <c r="AF4" s="156"/>
      <c r="AW4" s="188"/>
      <c r="AY4" s="188"/>
    </row>
    <row r="5" spans="2:51" ht="26.25" thickBot="1">
      <c r="B5" s="334" t="s">
        <v>81</v>
      </c>
      <c r="C5" s="334"/>
      <c r="AW5" s="195"/>
      <c r="AY5" s="195"/>
    </row>
    <row r="6" spans="1:51" s="200" customFormat="1" ht="24" thickBot="1">
      <c r="A6" s="196"/>
      <c r="B6" s="332" t="s">
        <v>9</v>
      </c>
      <c r="C6" s="333"/>
      <c r="D6" s="338">
        <v>1</v>
      </c>
      <c r="E6" s="339"/>
      <c r="F6" s="339"/>
      <c r="G6" s="339"/>
      <c r="H6" s="340"/>
      <c r="I6" s="338">
        <v>2</v>
      </c>
      <c r="J6" s="339"/>
      <c r="K6" s="339"/>
      <c r="L6" s="339"/>
      <c r="M6" s="340"/>
      <c r="N6" s="338">
        <v>3</v>
      </c>
      <c r="O6" s="339"/>
      <c r="P6" s="339"/>
      <c r="Q6" s="339"/>
      <c r="R6" s="340"/>
      <c r="S6" s="338">
        <v>4</v>
      </c>
      <c r="T6" s="339"/>
      <c r="U6" s="339"/>
      <c r="V6" s="339"/>
      <c r="W6" s="340"/>
      <c r="X6" s="338">
        <v>5</v>
      </c>
      <c r="Y6" s="339"/>
      <c r="Z6" s="339"/>
      <c r="AA6" s="339"/>
      <c r="AB6" s="340"/>
      <c r="AC6" s="338">
        <v>6</v>
      </c>
      <c r="AD6" s="339"/>
      <c r="AE6" s="339"/>
      <c r="AF6" s="339"/>
      <c r="AG6" s="340"/>
      <c r="AH6" s="338">
        <v>7</v>
      </c>
      <c r="AI6" s="339"/>
      <c r="AJ6" s="339"/>
      <c r="AK6" s="339"/>
      <c r="AL6" s="340"/>
      <c r="AM6" s="338">
        <v>8</v>
      </c>
      <c r="AN6" s="339"/>
      <c r="AO6" s="339"/>
      <c r="AP6" s="339"/>
      <c r="AQ6" s="340"/>
      <c r="AR6" s="197" t="s">
        <v>10</v>
      </c>
      <c r="AS6" s="343" t="s">
        <v>11</v>
      </c>
      <c r="AT6" s="344"/>
      <c r="AU6" s="345"/>
      <c r="AV6" s="198" t="s">
        <v>12</v>
      </c>
      <c r="AW6" s="199"/>
      <c r="AY6" s="201"/>
    </row>
    <row r="7" spans="1:92" ht="27.75" customHeight="1">
      <c r="A7" s="346">
        <v>1</v>
      </c>
      <c r="B7" s="184">
        <v>1</v>
      </c>
      <c r="C7" s="202" t="e">
        <f>IF(B7="","",VLOOKUP(B7,#REF!,2,1))</f>
        <v>#REF!</v>
      </c>
      <c r="D7" s="351"/>
      <c r="E7" s="352"/>
      <c r="F7" s="186"/>
      <c r="G7" s="352"/>
      <c r="H7" s="353"/>
      <c r="I7" s="348"/>
      <c r="J7" s="330"/>
      <c r="K7" s="147" t="s">
        <v>1</v>
      </c>
      <c r="L7" s="330"/>
      <c r="M7" s="331"/>
      <c r="N7" s="348"/>
      <c r="O7" s="330"/>
      <c r="P7" s="147" t="s">
        <v>1</v>
      </c>
      <c r="Q7" s="330"/>
      <c r="R7" s="331"/>
      <c r="S7" s="348"/>
      <c r="T7" s="330"/>
      <c r="U7" s="147" t="s">
        <v>1</v>
      </c>
      <c r="V7" s="330"/>
      <c r="W7" s="331"/>
      <c r="X7" s="348"/>
      <c r="Y7" s="330"/>
      <c r="Z7" s="147" t="s">
        <v>1</v>
      </c>
      <c r="AA7" s="330"/>
      <c r="AB7" s="331"/>
      <c r="AC7" s="348"/>
      <c r="AD7" s="330"/>
      <c r="AE7" s="147" t="s">
        <v>1</v>
      </c>
      <c r="AF7" s="330"/>
      <c r="AG7" s="331"/>
      <c r="AH7" s="348"/>
      <c r="AI7" s="330"/>
      <c r="AJ7" s="147" t="s">
        <v>1</v>
      </c>
      <c r="AK7" s="330"/>
      <c r="AL7" s="331"/>
      <c r="AM7" s="348"/>
      <c r="AN7" s="330"/>
      <c r="AO7" s="147" t="s">
        <v>1</v>
      </c>
      <c r="AP7" s="330"/>
      <c r="AQ7" s="331"/>
      <c r="AR7" s="349">
        <f>IF(AS8&lt;&gt;0,BA7+BF7+BK7+BP7+BU7+BZ7+CE7+CJ7,"")</f>
      </c>
      <c r="AS7" s="153">
        <f>IF($AS8&lt;&gt;0,+D7+I7+N7+S7+X7+AC7+AH7+AM7,"")</f>
      </c>
      <c r="AT7" s="154" t="s">
        <v>1</v>
      </c>
      <c r="AU7" s="155">
        <f>IF($AS8&lt;&gt;0,+G7+L7+Q7+V7+AA7+AF7+AK7+AP7,"")</f>
      </c>
      <c r="AV7" s="355">
        <v>1</v>
      </c>
      <c r="AW7" s="188"/>
      <c r="AY7" s="110">
        <v>1</v>
      </c>
      <c r="AZ7" s="172">
        <f aca="true" t="shared" si="0" ref="AZ7:AZ14">IF($AV$7=$AY7,$B$7,IF($AV$9=$AY7,$B$9,IF($AV$11=$AY7,$B$11,IF($AV$13=$AY7,$B$13,IF($AV$15=$AY7,$B$15,IF($AV$17=$AY7,$B$17,IF($AV$19=$AY7,$B$19,IF($AV$21=$AY7,$B$21,))))))))</f>
        <v>1</v>
      </c>
      <c r="BA7" s="110">
        <f>IF(D8="",0,IF(D7&gt;G7,2,1))</f>
        <v>0</v>
      </c>
      <c r="BB7" s="110">
        <f>IF(A8="",0,IF(A7&gt;D7,2,1))</f>
        <v>0</v>
      </c>
      <c r="BC7" s="110"/>
      <c r="BD7" s="110"/>
      <c r="BE7" s="110"/>
      <c r="BF7" s="110">
        <f>IF(I8="",0,IF(I7&gt;L7,2,1))</f>
        <v>0</v>
      </c>
      <c r="BG7" s="110">
        <f>IF(F8="",0,IF(F7&gt;I7,2,1))</f>
        <v>0</v>
      </c>
      <c r="BH7" s="110"/>
      <c r="BI7" s="110"/>
      <c r="BJ7" s="110"/>
      <c r="BK7" s="110">
        <f>IF(N8="",0,IF(N7&gt;Q7,2,1))</f>
        <v>0</v>
      </c>
      <c r="BL7" s="110">
        <f>IF(K8="",0,IF(K7&gt;N7,2,1))</f>
        <v>2</v>
      </c>
      <c r="BM7" s="110"/>
      <c r="BN7" s="110"/>
      <c r="BO7" s="110"/>
      <c r="BP7" s="110">
        <f>IF(S8="",0,IF(S7&gt;V7,2,1))</f>
        <v>0</v>
      </c>
      <c r="BQ7" s="110">
        <f>IF(P8="",0,IF(P7&gt;S7,2,1))</f>
        <v>2</v>
      </c>
      <c r="BR7" s="110"/>
      <c r="BS7" s="110"/>
      <c r="BT7" s="110"/>
      <c r="BU7" s="110">
        <f>IF(X8="",0,IF(X7&gt;AA7,2,1))</f>
        <v>0</v>
      </c>
      <c r="BV7" s="110">
        <f>IF(U8="",0,IF(U7&gt;X7,2,1))</f>
        <v>2</v>
      </c>
      <c r="BW7" s="110"/>
      <c r="BX7" s="110"/>
      <c r="BY7" s="110"/>
      <c r="BZ7" s="110">
        <f>IF(AC8="",0,IF(AC7&gt;AF7,2,1))</f>
        <v>0</v>
      </c>
      <c r="CA7" s="110">
        <f>IF(Z8="",0,IF(Z7&gt;AC7,2,1))</f>
        <v>2</v>
      </c>
      <c r="CB7" s="110"/>
      <c r="CC7" s="110"/>
      <c r="CD7" s="110"/>
      <c r="CE7" s="110">
        <f>IF(AH8="",0,IF(AH7&gt;AK7,2,1))</f>
        <v>0</v>
      </c>
      <c r="CF7" s="110">
        <f>IF(AE8="",0,IF(AE7&gt;AH7,2,1))</f>
        <v>2</v>
      </c>
      <c r="CG7" s="110"/>
      <c r="CH7" s="110"/>
      <c r="CI7" s="110"/>
      <c r="CJ7" s="110">
        <f>IF(AM8="",0,IF(AM7&gt;AP7,2,1))</f>
        <v>0</v>
      </c>
      <c r="CK7" s="110">
        <f>IF(AJ8="",0,IF(AJ7&gt;AM7,2,1))</f>
        <v>2</v>
      </c>
      <c r="CL7" s="110"/>
      <c r="CM7" s="110"/>
      <c r="CN7" s="110"/>
    </row>
    <row r="8" spans="1:92" ht="27.75" customHeight="1" thickBot="1">
      <c r="A8" s="347"/>
      <c r="B8" s="203"/>
      <c r="C8" s="238" t="e">
        <f>IF(B7="","",VLOOKUP(B7,#REF!,3,1))</f>
        <v>#REF!</v>
      </c>
      <c r="D8" s="148"/>
      <c r="E8" s="148"/>
      <c r="F8" s="148"/>
      <c r="G8" s="148"/>
      <c r="H8" s="148"/>
      <c r="I8" s="327"/>
      <c r="J8" s="328"/>
      <c r="K8" s="241" t="s">
        <v>1</v>
      </c>
      <c r="L8" s="328"/>
      <c r="M8" s="329"/>
      <c r="N8" s="327"/>
      <c r="O8" s="328"/>
      <c r="P8" s="241" t="s">
        <v>1</v>
      </c>
      <c r="Q8" s="328"/>
      <c r="R8" s="329"/>
      <c r="S8" s="327"/>
      <c r="T8" s="328"/>
      <c r="U8" s="241" t="s">
        <v>1</v>
      </c>
      <c r="V8" s="328"/>
      <c r="W8" s="329"/>
      <c r="X8" s="327"/>
      <c r="Y8" s="328"/>
      <c r="Z8" s="241" t="s">
        <v>1</v>
      </c>
      <c r="AA8" s="328"/>
      <c r="AB8" s="329"/>
      <c r="AC8" s="327"/>
      <c r="AD8" s="328"/>
      <c r="AE8" s="241" t="s">
        <v>1</v>
      </c>
      <c r="AF8" s="328"/>
      <c r="AG8" s="329"/>
      <c r="AH8" s="327"/>
      <c r="AI8" s="328"/>
      <c r="AJ8" s="241" t="s">
        <v>1</v>
      </c>
      <c r="AK8" s="328"/>
      <c r="AL8" s="329"/>
      <c r="AM8" s="327"/>
      <c r="AN8" s="328"/>
      <c r="AO8" s="241" t="s">
        <v>1</v>
      </c>
      <c r="AP8" s="328"/>
      <c r="AQ8" s="329"/>
      <c r="AR8" s="350"/>
      <c r="AS8" s="250">
        <f>COUNT(D8:AQ8)</f>
        <v>0</v>
      </c>
      <c r="AT8" s="251"/>
      <c r="AU8" s="252"/>
      <c r="AV8" s="356"/>
      <c r="AW8" s="188"/>
      <c r="AY8" s="110">
        <v>2</v>
      </c>
      <c r="AZ8" s="172">
        <f t="shared" si="0"/>
        <v>2</v>
      </c>
      <c r="BA8" s="110">
        <f aca="true" t="shared" si="1" ref="BA8:CN8">IF(D8="",0,IF(MID(D8,1,1)="-",-1,1))</f>
        <v>0</v>
      </c>
      <c r="BB8" s="110">
        <f t="shared" si="1"/>
        <v>0</v>
      </c>
      <c r="BC8" s="110">
        <f t="shared" si="1"/>
        <v>0</v>
      </c>
      <c r="BD8" s="110">
        <f t="shared" si="1"/>
        <v>0</v>
      </c>
      <c r="BE8" s="110">
        <f t="shared" si="1"/>
        <v>0</v>
      </c>
      <c r="BF8" s="110">
        <f t="shared" si="1"/>
        <v>0</v>
      </c>
      <c r="BG8" s="110">
        <f t="shared" si="1"/>
        <v>0</v>
      </c>
      <c r="BH8" s="110">
        <f t="shared" si="1"/>
        <v>1</v>
      </c>
      <c r="BI8" s="110">
        <f t="shared" si="1"/>
        <v>0</v>
      </c>
      <c r="BJ8" s="110">
        <f t="shared" si="1"/>
        <v>0</v>
      </c>
      <c r="BK8" s="110">
        <f t="shared" si="1"/>
        <v>0</v>
      </c>
      <c r="BL8" s="110">
        <f t="shared" si="1"/>
        <v>0</v>
      </c>
      <c r="BM8" s="110">
        <f t="shared" si="1"/>
        <v>1</v>
      </c>
      <c r="BN8" s="110">
        <f t="shared" si="1"/>
        <v>0</v>
      </c>
      <c r="BO8" s="110">
        <f t="shared" si="1"/>
        <v>0</v>
      </c>
      <c r="BP8" s="110">
        <f t="shared" si="1"/>
        <v>0</v>
      </c>
      <c r="BQ8" s="110">
        <f t="shared" si="1"/>
        <v>0</v>
      </c>
      <c r="BR8" s="110">
        <f t="shared" si="1"/>
        <v>1</v>
      </c>
      <c r="BS8" s="110">
        <f t="shared" si="1"/>
        <v>0</v>
      </c>
      <c r="BT8" s="110">
        <f t="shared" si="1"/>
        <v>0</v>
      </c>
      <c r="BU8" s="110">
        <f t="shared" si="1"/>
        <v>0</v>
      </c>
      <c r="BV8" s="110">
        <f t="shared" si="1"/>
        <v>0</v>
      </c>
      <c r="BW8" s="110">
        <f t="shared" si="1"/>
        <v>1</v>
      </c>
      <c r="BX8" s="110">
        <f t="shared" si="1"/>
        <v>0</v>
      </c>
      <c r="BY8" s="110">
        <f t="shared" si="1"/>
        <v>0</v>
      </c>
      <c r="BZ8" s="110">
        <f t="shared" si="1"/>
        <v>0</v>
      </c>
      <c r="CA8" s="110">
        <f t="shared" si="1"/>
        <v>0</v>
      </c>
      <c r="CB8" s="110">
        <f t="shared" si="1"/>
        <v>1</v>
      </c>
      <c r="CC8" s="110">
        <f t="shared" si="1"/>
        <v>0</v>
      </c>
      <c r="CD8" s="110">
        <f t="shared" si="1"/>
        <v>0</v>
      </c>
      <c r="CE8" s="110">
        <f t="shared" si="1"/>
        <v>0</v>
      </c>
      <c r="CF8" s="110">
        <f t="shared" si="1"/>
        <v>0</v>
      </c>
      <c r="CG8" s="110">
        <f t="shared" si="1"/>
        <v>1</v>
      </c>
      <c r="CH8" s="110">
        <f t="shared" si="1"/>
        <v>0</v>
      </c>
      <c r="CI8" s="110">
        <f t="shared" si="1"/>
        <v>0</v>
      </c>
      <c r="CJ8" s="110">
        <f t="shared" si="1"/>
        <v>0</v>
      </c>
      <c r="CK8" s="110">
        <f t="shared" si="1"/>
        <v>0</v>
      </c>
      <c r="CL8" s="110">
        <f t="shared" si="1"/>
        <v>1</v>
      </c>
      <c r="CM8" s="110">
        <f t="shared" si="1"/>
        <v>0</v>
      </c>
      <c r="CN8" s="110">
        <f t="shared" si="1"/>
        <v>0</v>
      </c>
    </row>
    <row r="9" spans="1:92" ht="27.75" customHeight="1">
      <c r="A9" s="346">
        <v>2</v>
      </c>
      <c r="B9" s="184">
        <v>2</v>
      </c>
      <c r="C9" s="202" t="e">
        <f>IF(B9="","",VLOOKUP(B9,#REF!,2,1))</f>
        <v>#REF!</v>
      </c>
      <c r="D9" s="324">
        <f>IF(L7="","",L7)</f>
      </c>
      <c r="E9" s="325"/>
      <c r="F9" s="147" t="s">
        <v>1</v>
      </c>
      <c r="G9" s="325">
        <f>IF(I7="","",I7)</f>
      </c>
      <c r="H9" s="326"/>
      <c r="I9" s="242"/>
      <c r="J9" s="186"/>
      <c r="K9" s="186"/>
      <c r="L9" s="186"/>
      <c r="M9" s="243"/>
      <c r="N9" s="348"/>
      <c r="O9" s="330"/>
      <c r="P9" s="147" t="s">
        <v>1</v>
      </c>
      <c r="Q9" s="330"/>
      <c r="R9" s="331"/>
      <c r="S9" s="348"/>
      <c r="T9" s="330"/>
      <c r="U9" s="147" t="s">
        <v>1</v>
      </c>
      <c r="V9" s="330"/>
      <c r="W9" s="331"/>
      <c r="X9" s="348"/>
      <c r="Y9" s="330"/>
      <c r="Z9" s="147" t="s">
        <v>1</v>
      </c>
      <c r="AA9" s="330"/>
      <c r="AB9" s="331"/>
      <c r="AC9" s="348"/>
      <c r="AD9" s="330"/>
      <c r="AE9" s="147" t="s">
        <v>1</v>
      </c>
      <c r="AF9" s="330"/>
      <c r="AG9" s="331"/>
      <c r="AH9" s="348"/>
      <c r="AI9" s="330"/>
      <c r="AJ9" s="147" t="s">
        <v>1</v>
      </c>
      <c r="AK9" s="330"/>
      <c r="AL9" s="331"/>
      <c r="AM9" s="348"/>
      <c r="AN9" s="330"/>
      <c r="AO9" s="147" t="s">
        <v>1</v>
      </c>
      <c r="AP9" s="330"/>
      <c r="AQ9" s="331"/>
      <c r="AR9" s="349">
        <f>IF(AS10&lt;&gt;0,BA9+BF9+BK9+BP9+BU9+BZ9+CE9+CJ9,"")</f>
      </c>
      <c r="AS9" s="153">
        <f>IF($AS10&lt;&gt;0,+D9+I9+N9+S9+X9+AC9+AH9+AM9,"")</f>
      </c>
      <c r="AT9" s="154" t="s">
        <v>1</v>
      </c>
      <c r="AU9" s="155">
        <f>IF($AS10&lt;&gt;0,+G9+L9+Q9+V9+AA9+AF9+AK9+AP9,"")</f>
      </c>
      <c r="AV9" s="355">
        <v>2</v>
      </c>
      <c r="AW9" s="188"/>
      <c r="AY9" s="110">
        <v>3</v>
      </c>
      <c r="AZ9" s="172">
        <f t="shared" si="0"/>
        <v>3</v>
      </c>
      <c r="BA9" s="110">
        <f>IF(D10="",0,IF(D9&gt;G9,2,1))</f>
        <v>0</v>
      </c>
      <c r="BB9" s="110">
        <f>IF(A10="",0,IF(A9&gt;D9,2,1))</f>
        <v>0</v>
      </c>
      <c r="BC9" s="110"/>
      <c r="BD9" s="110"/>
      <c r="BE9" s="110"/>
      <c r="BF9" s="110">
        <f>IF(I10="",0,IF(I9&gt;L9,2,1))</f>
        <v>0</v>
      </c>
      <c r="BG9" s="110">
        <f>IF(F10="",0,IF(F9&gt;I9,2,1))</f>
        <v>2</v>
      </c>
      <c r="BH9" s="110"/>
      <c r="BI9" s="110"/>
      <c r="BJ9" s="110"/>
      <c r="BK9" s="110">
        <f>IF(N10="",0,IF(N9&gt;Q9,2,1))</f>
        <v>0</v>
      </c>
      <c r="BL9" s="110">
        <f>IF(K10="",0,IF(K9&gt;N9,2,1))</f>
        <v>0</v>
      </c>
      <c r="BM9" s="110"/>
      <c r="BN9" s="110"/>
      <c r="BO9" s="110"/>
      <c r="BP9" s="110">
        <f>IF(S10="",0,IF(S9&gt;V9,2,1))</f>
        <v>0</v>
      </c>
      <c r="BQ9" s="110">
        <f>IF(P10="",0,IF(P9&gt;S9,2,1))</f>
        <v>2</v>
      </c>
      <c r="BR9" s="110"/>
      <c r="BS9" s="110"/>
      <c r="BT9" s="110"/>
      <c r="BU9" s="110">
        <f>IF(X10="",0,IF(X9&gt;AA9,2,1))</f>
        <v>0</v>
      </c>
      <c r="BV9" s="110">
        <f>IF(U10="",0,IF(U9&gt;X9,2,1))</f>
        <v>2</v>
      </c>
      <c r="BW9" s="110"/>
      <c r="BX9" s="110"/>
      <c r="BY9" s="110"/>
      <c r="BZ9" s="110">
        <f>IF(AC10="",0,IF(AC9&gt;AF9,2,1))</f>
        <v>0</v>
      </c>
      <c r="CA9" s="110">
        <f>IF(Z10="",0,IF(Z9&gt;AC9,2,1))</f>
        <v>2</v>
      </c>
      <c r="CB9" s="110"/>
      <c r="CC9" s="110"/>
      <c r="CD9" s="110"/>
      <c r="CE9" s="110">
        <f>IF(AH10="",0,IF(AH9&gt;AK9,2,1))</f>
        <v>0</v>
      </c>
      <c r="CF9" s="110">
        <f>IF(AE10="",0,IF(AE9&gt;AH9,2,1))</f>
        <v>2</v>
      </c>
      <c r="CG9" s="110"/>
      <c r="CH9" s="110"/>
      <c r="CI9" s="110"/>
      <c r="CJ9" s="110">
        <f>IF(AM10="",0,IF(AM9&gt;AP9,2,1))</f>
        <v>0</v>
      </c>
      <c r="CK9" s="110">
        <f>IF(AJ10="",0,IF(AJ9&gt;AM9,2,1))</f>
        <v>2</v>
      </c>
      <c r="CL9" s="110"/>
      <c r="CM9" s="110"/>
      <c r="CN9" s="110"/>
    </row>
    <row r="10" spans="1:92" ht="27.75" customHeight="1" thickBot="1">
      <c r="A10" s="347"/>
      <c r="B10" s="204"/>
      <c r="C10" s="238" t="e">
        <f>IF(B9="","",VLOOKUP(B9,#REF!,3,1))</f>
        <v>#REF!</v>
      </c>
      <c r="D10" s="321">
        <f>IF(L8="","",L8)</f>
      </c>
      <c r="E10" s="322"/>
      <c r="F10" s="241" t="s">
        <v>1</v>
      </c>
      <c r="G10" s="322">
        <f>IF(I8="","",I8)</f>
      </c>
      <c r="H10" s="323"/>
      <c r="I10" s="148"/>
      <c r="J10" s="148"/>
      <c r="K10" s="148"/>
      <c r="L10" s="148"/>
      <c r="M10" s="148"/>
      <c r="N10" s="327"/>
      <c r="O10" s="328"/>
      <c r="P10" s="241" t="s">
        <v>1</v>
      </c>
      <c r="Q10" s="328"/>
      <c r="R10" s="329"/>
      <c r="S10" s="327"/>
      <c r="T10" s="328"/>
      <c r="U10" s="241" t="s">
        <v>1</v>
      </c>
      <c r="V10" s="328"/>
      <c r="W10" s="329"/>
      <c r="X10" s="327"/>
      <c r="Y10" s="328"/>
      <c r="Z10" s="241" t="s">
        <v>1</v>
      </c>
      <c r="AA10" s="328"/>
      <c r="AB10" s="329"/>
      <c r="AC10" s="327"/>
      <c r="AD10" s="328"/>
      <c r="AE10" s="241" t="s">
        <v>1</v>
      </c>
      <c r="AF10" s="328"/>
      <c r="AG10" s="329"/>
      <c r="AH10" s="327"/>
      <c r="AI10" s="328"/>
      <c r="AJ10" s="241" t="s">
        <v>1</v>
      </c>
      <c r="AK10" s="328"/>
      <c r="AL10" s="329"/>
      <c r="AM10" s="327"/>
      <c r="AN10" s="328"/>
      <c r="AO10" s="241" t="s">
        <v>1</v>
      </c>
      <c r="AP10" s="328"/>
      <c r="AQ10" s="329"/>
      <c r="AR10" s="350"/>
      <c r="AS10" s="250">
        <f>COUNT(D10:AQ10)</f>
        <v>0</v>
      </c>
      <c r="AT10" s="251"/>
      <c r="AU10" s="252"/>
      <c r="AV10" s="356"/>
      <c r="AW10" s="188"/>
      <c r="AY10" s="110">
        <v>4</v>
      </c>
      <c r="AZ10" s="172">
        <f t="shared" si="0"/>
        <v>4</v>
      </c>
      <c r="BA10" s="110">
        <f aca="true" t="shared" si="2" ref="BA10:CN10">IF(D10="",0,IF(MID(D10,1,1)="-",-1,1))</f>
        <v>0</v>
      </c>
      <c r="BB10" s="110">
        <f t="shared" si="2"/>
        <v>0</v>
      </c>
      <c r="BC10" s="110">
        <f t="shared" si="2"/>
        <v>1</v>
      </c>
      <c r="BD10" s="110">
        <f t="shared" si="2"/>
        <v>0</v>
      </c>
      <c r="BE10" s="110">
        <f t="shared" si="2"/>
        <v>0</v>
      </c>
      <c r="BF10" s="110">
        <f t="shared" si="2"/>
        <v>0</v>
      </c>
      <c r="BG10" s="110">
        <f t="shared" si="2"/>
        <v>0</v>
      </c>
      <c r="BH10" s="110">
        <f t="shared" si="2"/>
        <v>0</v>
      </c>
      <c r="BI10" s="110">
        <f t="shared" si="2"/>
        <v>0</v>
      </c>
      <c r="BJ10" s="110">
        <f t="shared" si="2"/>
        <v>0</v>
      </c>
      <c r="BK10" s="110">
        <f t="shared" si="2"/>
        <v>0</v>
      </c>
      <c r="BL10" s="110">
        <f t="shared" si="2"/>
        <v>0</v>
      </c>
      <c r="BM10" s="110">
        <f t="shared" si="2"/>
        <v>1</v>
      </c>
      <c r="BN10" s="110">
        <f t="shared" si="2"/>
        <v>0</v>
      </c>
      <c r="BO10" s="110">
        <f t="shared" si="2"/>
        <v>0</v>
      </c>
      <c r="BP10" s="110">
        <f t="shared" si="2"/>
        <v>0</v>
      </c>
      <c r="BQ10" s="110">
        <f t="shared" si="2"/>
        <v>0</v>
      </c>
      <c r="BR10" s="110">
        <f t="shared" si="2"/>
        <v>1</v>
      </c>
      <c r="BS10" s="110">
        <f t="shared" si="2"/>
        <v>0</v>
      </c>
      <c r="BT10" s="110">
        <f t="shared" si="2"/>
        <v>0</v>
      </c>
      <c r="BU10" s="110">
        <f t="shared" si="2"/>
        <v>0</v>
      </c>
      <c r="BV10" s="110">
        <f t="shared" si="2"/>
        <v>0</v>
      </c>
      <c r="BW10" s="110">
        <f t="shared" si="2"/>
        <v>1</v>
      </c>
      <c r="BX10" s="110">
        <f t="shared" si="2"/>
        <v>0</v>
      </c>
      <c r="BY10" s="110">
        <f t="shared" si="2"/>
        <v>0</v>
      </c>
      <c r="BZ10" s="110">
        <f t="shared" si="2"/>
        <v>0</v>
      </c>
      <c r="CA10" s="110">
        <f t="shared" si="2"/>
        <v>0</v>
      </c>
      <c r="CB10" s="110">
        <f t="shared" si="2"/>
        <v>1</v>
      </c>
      <c r="CC10" s="110">
        <f t="shared" si="2"/>
        <v>0</v>
      </c>
      <c r="CD10" s="110">
        <f t="shared" si="2"/>
        <v>0</v>
      </c>
      <c r="CE10" s="110">
        <f t="shared" si="2"/>
        <v>0</v>
      </c>
      <c r="CF10" s="110">
        <f t="shared" si="2"/>
        <v>0</v>
      </c>
      <c r="CG10" s="110">
        <f t="shared" si="2"/>
        <v>1</v>
      </c>
      <c r="CH10" s="110">
        <f t="shared" si="2"/>
        <v>0</v>
      </c>
      <c r="CI10" s="110">
        <f t="shared" si="2"/>
        <v>0</v>
      </c>
      <c r="CJ10" s="110">
        <f t="shared" si="2"/>
        <v>0</v>
      </c>
      <c r="CK10" s="110">
        <f t="shared" si="2"/>
        <v>0</v>
      </c>
      <c r="CL10" s="110">
        <f t="shared" si="2"/>
        <v>1</v>
      </c>
      <c r="CM10" s="110">
        <f t="shared" si="2"/>
        <v>0</v>
      </c>
      <c r="CN10" s="110">
        <f t="shared" si="2"/>
        <v>0</v>
      </c>
    </row>
    <row r="11" spans="1:92" ht="27.75" customHeight="1">
      <c r="A11" s="346">
        <v>3</v>
      </c>
      <c r="B11" s="185">
        <v>3</v>
      </c>
      <c r="C11" s="202" t="e">
        <f>IF(B11="","",VLOOKUP(B11,#REF!,2,1))</f>
        <v>#REF!</v>
      </c>
      <c r="D11" s="324">
        <f>IF(Q7="","",Q7)</f>
      </c>
      <c r="E11" s="325"/>
      <c r="F11" s="147" t="s">
        <v>1</v>
      </c>
      <c r="G11" s="325">
        <f>IF(N7="","",N7)</f>
      </c>
      <c r="H11" s="326"/>
      <c r="I11" s="324">
        <f>IF(Q9="","",Q9)</f>
      </c>
      <c r="J11" s="325"/>
      <c r="K11" s="147" t="s">
        <v>1</v>
      </c>
      <c r="L11" s="325">
        <f>IF(N9="","",N9)</f>
      </c>
      <c r="M11" s="326"/>
      <c r="N11" s="228"/>
      <c r="O11" s="229"/>
      <c r="P11" s="186"/>
      <c r="Q11" s="229"/>
      <c r="R11" s="230"/>
      <c r="S11" s="348"/>
      <c r="T11" s="330"/>
      <c r="U11" s="147" t="s">
        <v>1</v>
      </c>
      <c r="V11" s="330"/>
      <c r="W11" s="331"/>
      <c r="X11" s="348"/>
      <c r="Y11" s="330"/>
      <c r="Z11" s="147" t="s">
        <v>1</v>
      </c>
      <c r="AA11" s="330"/>
      <c r="AB11" s="331"/>
      <c r="AC11" s="348"/>
      <c r="AD11" s="330"/>
      <c r="AE11" s="147" t="s">
        <v>1</v>
      </c>
      <c r="AF11" s="330"/>
      <c r="AG11" s="331"/>
      <c r="AH11" s="348"/>
      <c r="AI11" s="330"/>
      <c r="AJ11" s="147" t="s">
        <v>1</v>
      </c>
      <c r="AK11" s="330"/>
      <c r="AL11" s="331"/>
      <c r="AM11" s="348"/>
      <c r="AN11" s="330"/>
      <c r="AO11" s="147" t="s">
        <v>1</v>
      </c>
      <c r="AP11" s="330"/>
      <c r="AQ11" s="331"/>
      <c r="AR11" s="349">
        <f>IF(AS12&lt;&gt;0,BA11+BF11+BK11+BP11+BU11+BZ11+CE11+CJ11,"")</f>
      </c>
      <c r="AS11" s="153">
        <f>IF($AS12&lt;&gt;0,+D11+I11+N11+S11+X11+AC11+AH11+AM11,"")</f>
      </c>
      <c r="AT11" s="154" t="s">
        <v>1</v>
      </c>
      <c r="AU11" s="155">
        <f>IF($AS12&lt;&gt;0,+G11+L11+Q11+V11+AA11+AF11+AK11+AP11,"")</f>
      </c>
      <c r="AV11" s="355">
        <v>3</v>
      </c>
      <c r="AW11" s="188"/>
      <c r="AY11" s="110">
        <v>5</v>
      </c>
      <c r="AZ11" s="172">
        <f t="shared" si="0"/>
        <v>5</v>
      </c>
      <c r="BA11" s="110">
        <f>IF(D12="",0,IF(D11&gt;G11,2,1))</f>
        <v>0</v>
      </c>
      <c r="BB11" s="110">
        <f>IF(A12="",0,IF(A11&gt;D11,2,1))</f>
        <v>0</v>
      </c>
      <c r="BC11" s="110"/>
      <c r="BD11" s="110"/>
      <c r="BE11" s="110"/>
      <c r="BF11" s="110">
        <f>IF(I12="",0,IF(I11&gt;L11,2,1))</f>
        <v>0</v>
      </c>
      <c r="BG11" s="110">
        <f>IF(F12="",0,IF(F11&gt;I11,2,1))</f>
        <v>2</v>
      </c>
      <c r="BH11" s="110"/>
      <c r="BI11" s="110"/>
      <c r="BJ11" s="110"/>
      <c r="BK11" s="110">
        <f>IF(N12="",0,IF(N11&gt;Q11,2,1))</f>
        <v>0</v>
      </c>
      <c r="BL11" s="110">
        <f>IF(K12="",0,IF(K11&gt;N11,2,1))</f>
        <v>2</v>
      </c>
      <c r="BM11" s="110"/>
      <c r="BN11" s="110"/>
      <c r="BO11" s="110"/>
      <c r="BP11" s="110">
        <f>IF(S12="",0,IF(S11&gt;V11,2,1))</f>
        <v>0</v>
      </c>
      <c r="BQ11" s="110">
        <f>IF(P12="",0,IF(P11&gt;S11,2,1))</f>
        <v>0</v>
      </c>
      <c r="BR11" s="110"/>
      <c r="BS11" s="110"/>
      <c r="BT11" s="110"/>
      <c r="BU11" s="110">
        <f>IF(X12="",0,IF(X11&gt;AA11,2,1))</f>
        <v>0</v>
      </c>
      <c r="BV11" s="110">
        <f>IF(U12="",0,IF(U11&gt;X11,2,1))</f>
        <v>2</v>
      </c>
      <c r="BW11" s="110"/>
      <c r="BX11" s="110"/>
      <c r="BY11" s="110"/>
      <c r="BZ11" s="110">
        <f>IF(AC12="",0,IF(AC11&gt;AF11,2,1))</f>
        <v>0</v>
      </c>
      <c r="CA11" s="110">
        <f>IF(Z12="",0,IF(Z11&gt;AC11,2,1))</f>
        <v>2</v>
      </c>
      <c r="CB11" s="110"/>
      <c r="CC11" s="110"/>
      <c r="CD11" s="110"/>
      <c r="CE11" s="110">
        <f>IF(AH12="",0,IF(AH11&gt;AK11,2,1))</f>
        <v>0</v>
      </c>
      <c r="CF11" s="110">
        <f>IF(AE12="",0,IF(AE11&gt;AH11,2,1))</f>
        <v>2</v>
      </c>
      <c r="CG11" s="110"/>
      <c r="CH11" s="110"/>
      <c r="CI11" s="110"/>
      <c r="CJ11" s="110">
        <f>IF(AM12="",0,IF(AM11&gt;AP11,2,1))</f>
        <v>0</v>
      </c>
      <c r="CK11" s="110">
        <f>IF(AJ12="",0,IF(AJ11&gt;AM11,2,1))</f>
        <v>2</v>
      </c>
      <c r="CL11" s="110"/>
      <c r="CM11" s="110"/>
      <c r="CN11" s="110"/>
    </row>
    <row r="12" spans="1:92" ht="27.75" customHeight="1" thickBot="1">
      <c r="A12" s="347"/>
      <c r="B12" s="203"/>
      <c r="C12" s="238" t="e">
        <f>IF(B11="","",VLOOKUP(B11,#REF!,3,1))</f>
        <v>#REF!</v>
      </c>
      <c r="D12" s="321">
        <f>IF(Q8="","",Q8)</f>
      </c>
      <c r="E12" s="322"/>
      <c r="F12" s="241" t="s">
        <v>1</v>
      </c>
      <c r="G12" s="322">
        <f>IF(N8="","",N8)</f>
      </c>
      <c r="H12" s="323"/>
      <c r="I12" s="321">
        <f>IF(Q10="","",Q10)</f>
      </c>
      <c r="J12" s="322"/>
      <c r="K12" s="241" t="s">
        <v>1</v>
      </c>
      <c r="L12" s="322">
        <f>IF(N10="","",N10)</f>
      </c>
      <c r="M12" s="323"/>
      <c r="N12" s="148"/>
      <c r="O12" s="148"/>
      <c r="P12" s="148"/>
      <c r="Q12" s="148"/>
      <c r="R12" s="148"/>
      <c r="S12" s="327"/>
      <c r="T12" s="328"/>
      <c r="U12" s="241" t="s">
        <v>1</v>
      </c>
      <c r="V12" s="328"/>
      <c r="W12" s="329"/>
      <c r="X12" s="327"/>
      <c r="Y12" s="328"/>
      <c r="Z12" s="241" t="s">
        <v>1</v>
      </c>
      <c r="AA12" s="328"/>
      <c r="AB12" s="329"/>
      <c r="AC12" s="327"/>
      <c r="AD12" s="328"/>
      <c r="AE12" s="241" t="s">
        <v>1</v>
      </c>
      <c r="AF12" s="328"/>
      <c r="AG12" s="329"/>
      <c r="AH12" s="327"/>
      <c r="AI12" s="328"/>
      <c r="AJ12" s="241" t="s">
        <v>1</v>
      </c>
      <c r="AK12" s="328"/>
      <c r="AL12" s="329"/>
      <c r="AM12" s="327"/>
      <c r="AN12" s="328"/>
      <c r="AO12" s="241" t="s">
        <v>1</v>
      </c>
      <c r="AP12" s="328"/>
      <c r="AQ12" s="329"/>
      <c r="AR12" s="350"/>
      <c r="AS12" s="250">
        <f>COUNT(D12:AQ12)</f>
        <v>0</v>
      </c>
      <c r="AT12" s="251"/>
      <c r="AU12" s="252"/>
      <c r="AV12" s="356"/>
      <c r="AW12" s="188"/>
      <c r="AY12" s="110">
        <v>6</v>
      </c>
      <c r="AZ12" s="172">
        <f t="shared" si="0"/>
        <v>6</v>
      </c>
      <c r="BA12" s="110">
        <f aca="true" t="shared" si="3" ref="BA12:CN12">IF(D12="",0,IF(MID(D12,1,1)="-",-1,1))</f>
        <v>0</v>
      </c>
      <c r="BB12" s="110">
        <f t="shared" si="3"/>
        <v>0</v>
      </c>
      <c r="BC12" s="110">
        <f t="shared" si="3"/>
        <v>1</v>
      </c>
      <c r="BD12" s="110">
        <f t="shared" si="3"/>
        <v>0</v>
      </c>
      <c r="BE12" s="110">
        <f t="shared" si="3"/>
        <v>0</v>
      </c>
      <c r="BF12" s="110">
        <f t="shared" si="3"/>
        <v>0</v>
      </c>
      <c r="BG12" s="110">
        <f t="shared" si="3"/>
        <v>0</v>
      </c>
      <c r="BH12" s="110">
        <f t="shared" si="3"/>
        <v>1</v>
      </c>
      <c r="BI12" s="110">
        <f t="shared" si="3"/>
        <v>0</v>
      </c>
      <c r="BJ12" s="110">
        <f t="shared" si="3"/>
        <v>0</v>
      </c>
      <c r="BK12" s="110">
        <f t="shared" si="3"/>
        <v>0</v>
      </c>
      <c r="BL12" s="110">
        <f t="shared" si="3"/>
        <v>0</v>
      </c>
      <c r="BM12" s="110">
        <f t="shared" si="3"/>
        <v>0</v>
      </c>
      <c r="BN12" s="110">
        <f t="shared" si="3"/>
        <v>0</v>
      </c>
      <c r="BO12" s="110">
        <f t="shared" si="3"/>
        <v>0</v>
      </c>
      <c r="BP12" s="110">
        <f t="shared" si="3"/>
        <v>0</v>
      </c>
      <c r="BQ12" s="110">
        <f t="shared" si="3"/>
        <v>0</v>
      </c>
      <c r="BR12" s="110">
        <f t="shared" si="3"/>
        <v>1</v>
      </c>
      <c r="BS12" s="110">
        <f t="shared" si="3"/>
        <v>0</v>
      </c>
      <c r="BT12" s="110">
        <f t="shared" si="3"/>
        <v>0</v>
      </c>
      <c r="BU12" s="110">
        <f t="shared" si="3"/>
        <v>0</v>
      </c>
      <c r="BV12" s="110">
        <f t="shared" si="3"/>
        <v>0</v>
      </c>
      <c r="BW12" s="110">
        <f t="shared" si="3"/>
        <v>1</v>
      </c>
      <c r="BX12" s="110">
        <f t="shared" si="3"/>
        <v>0</v>
      </c>
      <c r="BY12" s="110">
        <f t="shared" si="3"/>
        <v>0</v>
      </c>
      <c r="BZ12" s="110">
        <f t="shared" si="3"/>
        <v>0</v>
      </c>
      <c r="CA12" s="110">
        <f t="shared" si="3"/>
        <v>0</v>
      </c>
      <c r="CB12" s="110">
        <f t="shared" si="3"/>
        <v>1</v>
      </c>
      <c r="CC12" s="110">
        <f t="shared" si="3"/>
        <v>0</v>
      </c>
      <c r="CD12" s="110">
        <f t="shared" si="3"/>
        <v>0</v>
      </c>
      <c r="CE12" s="110">
        <f t="shared" si="3"/>
        <v>0</v>
      </c>
      <c r="CF12" s="110">
        <f t="shared" si="3"/>
        <v>0</v>
      </c>
      <c r="CG12" s="110">
        <f t="shared" si="3"/>
        <v>1</v>
      </c>
      <c r="CH12" s="110">
        <f t="shared" si="3"/>
        <v>0</v>
      </c>
      <c r="CI12" s="110">
        <f t="shared" si="3"/>
        <v>0</v>
      </c>
      <c r="CJ12" s="110">
        <f t="shared" si="3"/>
        <v>0</v>
      </c>
      <c r="CK12" s="110">
        <f t="shared" si="3"/>
        <v>0</v>
      </c>
      <c r="CL12" s="110">
        <f t="shared" si="3"/>
        <v>1</v>
      </c>
      <c r="CM12" s="110">
        <f t="shared" si="3"/>
        <v>0</v>
      </c>
      <c r="CN12" s="110">
        <f t="shared" si="3"/>
        <v>0</v>
      </c>
    </row>
    <row r="13" spans="1:92" ht="27.75" customHeight="1">
      <c r="A13" s="346">
        <v>4</v>
      </c>
      <c r="B13" s="184">
        <v>4</v>
      </c>
      <c r="C13" s="202" t="e">
        <f>IF(B13="","",VLOOKUP(B13,#REF!,2,1))</f>
        <v>#REF!</v>
      </c>
      <c r="D13" s="324">
        <f>IF(V7="","",V7)</f>
      </c>
      <c r="E13" s="325"/>
      <c r="F13" s="147" t="s">
        <v>1</v>
      </c>
      <c r="G13" s="325">
        <f>IF(S7="","",S7)</f>
      </c>
      <c r="H13" s="326"/>
      <c r="I13" s="324">
        <f>IF(V9="","",V9)</f>
      </c>
      <c r="J13" s="325"/>
      <c r="K13" s="147" t="s">
        <v>1</v>
      </c>
      <c r="L13" s="325">
        <f>IF(S9="","",S9)</f>
      </c>
      <c r="M13" s="326"/>
      <c r="N13" s="324">
        <f>IF(V11="","",V11)</f>
      </c>
      <c r="O13" s="325"/>
      <c r="P13" s="147" t="s">
        <v>1</v>
      </c>
      <c r="Q13" s="325">
        <f>IF(S11="","",S11)</f>
      </c>
      <c r="R13" s="326"/>
      <c r="S13" s="228"/>
      <c r="T13" s="229"/>
      <c r="U13" s="229"/>
      <c r="V13" s="229"/>
      <c r="W13" s="230"/>
      <c r="X13" s="348"/>
      <c r="Y13" s="330"/>
      <c r="Z13" s="147" t="s">
        <v>1</v>
      </c>
      <c r="AA13" s="330"/>
      <c r="AB13" s="331"/>
      <c r="AC13" s="348"/>
      <c r="AD13" s="330"/>
      <c r="AE13" s="147" t="s">
        <v>1</v>
      </c>
      <c r="AF13" s="330"/>
      <c r="AG13" s="331"/>
      <c r="AH13" s="348"/>
      <c r="AI13" s="330"/>
      <c r="AJ13" s="147" t="s">
        <v>1</v>
      </c>
      <c r="AK13" s="330"/>
      <c r="AL13" s="331"/>
      <c r="AM13" s="348"/>
      <c r="AN13" s="330"/>
      <c r="AO13" s="147" t="s">
        <v>1</v>
      </c>
      <c r="AP13" s="330"/>
      <c r="AQ13" s="331"/>
      <c r="AR13" s="349">
        <f>IF(AS14&lt;&gt;0,BA13+BF13+BK13+BP13+BU13+BZ13+CE13+CJ13,"")</f>
      </c>
      <c r="AS13" s="153">
        <f>IF($AS14&lt;&gt;0,+D13+I13+N13+S13+X13+AC13+AH13+AM13,"")</f>
      </c>
      <c r="AT13" s="154" t="s">
        <v>1</v>
      </c>
      <c r="AU13" s="155">
        <f>IF($AS14&lt;&gt;0,+G13+L13+Q13+V13+AA13+AF13+AK13+AP13,"")</f>
      </c>
      <c r="AV13" s="355">
        <v>4</v>
      </c>
      <c r="AW13" s="188"/>
      <c r="AY13" s="110">
        <v>7</v>
      </c>
      <c r="AZ13" s="172">
        <f t="shared" si="0"/>
        <v>7</v>
      </c>
      <c r="BA13" s="110">
        <f>IF(D14="",0,IF(D13&gt;G13,2,1))</f>
        <v>0</v>
      </c>
      <c r="BB13" s="110">
        <f>IF(A14="",0,IF(A13&gt;D13,2,1))</f>
        <v>0</v>
      </c>
      <c r="BC13" s="110"/>
      <c r="BD13" s="110"/>
      <c r="BE13" s="110"/>
      <c r="BF13" s="110">
        <f>IF(I14="",0,IF(I13&gt;L13,2,1))</f>
        <v>0</v>
      </c>
      <c r="BG13" s="110">
        <f>IF(F14="",0,IF(F13&gt;I13,2,1))</f>
        <v>2</v>
      </c>
      <c r="BH13" s="110"/>
      <c r="BI13" s="110"/>
      <c r="BJ13" s="110"/>
      <c r="BK13" s="110">
        <f>IF(N14="",0,IF(N13&gt;Q13,2,1))</f>
        <v>0</v>
      </c>
      <c r="BL13" s="110">
        <f>IF(K14="",0,IF(K13&gt;N13,2,1))</f>
        <v>2</v>
      </c>
      <c r="BM13" s="110"/>
      <c r="BN13" s="110"/>
      <c r="BO13" s="110"/>
      <c r="BP13" s="110">
        <f>IF(S14="",0,IF(S13&gt;V13,2,1))</f>
        <v>0</v>
      </c>
      <c r="BQ13" s="110">
        <f>IF(P14="",0,IF(P13&gt;S13,2,1))</f>
        <v>2</v>
      </c>
      <c r="BR13" s="110"/>
      <c r="BS13" s="110"/>
      <c r="BT13" s="110"/>
      <c r="BU13" s="110">
        <f>IF(X14="",0,IF(X13&gt;AA13,2,1))</f>
        <v>0</v>
      </c>
      <c r="BV13" s="110">
        <f>IF(U14="",0,IF(U13&gt;X13,2,1))</f>
        <v>0</v>
      </c>
      <c r="BW13" s="110"/>
      <c r="BX13" s="110"/>
      <c r="BY13" s="110"/>
      <c r="BZ13" s="110">
        <f>IF(AC14="",0,IF(AC13&gt;AF13,2,1))</f>
        <v>0</v>
      </c>
      <c r="CA13" s="110">
        <f>IF(Z14="",0,IF(Z13&gt;AC13,2,1))</f>
        <v>2</v>
      </c>
      <c r="CB13" s="110"/>
      <c r="CC13" s="110"/>
      <c r="CD13" s="110"/>
      <c r="CE13" s="110">
        <f>IF(AH14="",0,IF(AH13&gt;AK13,2,1))</f>
        <v>0</v>
      </c>
      <c r="CF13" s="110">
        <f>IF(AE14="",0,IF(AE13&gt;AH13,2,1))</f>
        <v>2</v>
      </c>
      <c r="CG13" s="110"/>
      <c r="CH13" s="110"/>
      <c r="CI13" s="110"/>
      <c r="CJ13" s="110">
        <f>IF(AM14="",0,IF(AM13&gt;AP13,2,1))</f>
        <v>0</v>
      </c>
      <c r="CK13" s="110">
        <f>IF(AJ14="",0,IF(AJ13&gt;AM13,2,1))</f>
        <v>2</v>
      </c>
      <c r="CL13" s="110"/>
      <c r="CM13" s="110"/>
      <c r="CN13" s="110"/>
    </row>
    <row r="14" spans="1:92" ht="27.75" customHeight="1" thickBot="1">
      <c r="A14" s="347"/>
      <c r="B14" s="204"/>
      <c r="C14" s="238" t="e">
        <f>IF(B13="","",VLOOKUP(B13,#REF!,3,1))</f>
        <v>#REF!</v>
      </c>
      <c r="D14" s="321">
        <f>IF(V8="","",V8)</f>
      </c>
      <c r="E14" s="322"/>
      <c r="F14" s="241" t="s">
        <v>1</v>
      </c>
      <c r="G14" s="322">
        <f>IF(S8="","",S8)</f>
      </c>
      <c r="H14" s="323"/>
      <c r="I14" s="321">
        <f>IF(V10="","",V10)</f>
      </c>
      <c r="J14" s="322"/>
      <c r="K14" s="241" t="s">
        <v>1</v>
      </c>
      <c r="L14" s="322">
        <f>IF(S10="","",S10)</f>
      </c>
      <c r="M14" s="323"/>
      <c r="N14" s="321">
        <f>IF(V12="","",V12)</f>
      </c>
      <c r="O14" s="322"/>
      <c r="P14" s="241" t="s">
        <v>1</v>
      </c>
      <c r="Q14" s="322">
        <f>IF(S12="","",S12)</f>
      </c>
      <c r="R14" s="323"/>
      <c r="S14" s="151"/>
      <c r="T14" s="151"/>
      <c r="U14" s="151"/>
      <c r="V14" s="151"/>
      <c r="W14" s="151"/>
      <c r="X14" s="327"/>
      <c r="Y14" s="328"/>
      <c r="Z14" s="241" t="s">
        <v>1</v>
      </c>
      <c r="AA14" s="328"/>
      <c r="AB14" s="329"/>
      <c r="AC14" s="327"/>
      <c r="AD14" s="328"/>
      <c r="AE14" s="241" t="s">
        <v>1</v>
      </c>
      <c r="AF14" s="328"/>
      <c r="AG14" s="329"/>
      <c r="AH14" s="327"/>
      <c r="AI14" s="328"/>
      <c r="AJ14" s="241" t="s">
        <v>1</v>
      </c>
      <c r="AK14" s="328"/>
      <c r="AL14" s="329"/>
      <c r="AM14" s="327"/>
      <c r="AN14" s="328"/>
      <c r="AO14" s="241" t="s">
        <v>1</v>
      </c>
      <c r="AP14" s="328"/>
      <c r="AQ14" s="329"/>
      <c r="AR14" s="350"/>
      <c r="AS14" s="250">
        <f>COUNT(D14:AQ14)</f>
        <v>0</v>
      </c>
      <c r="AT14" s="251"/>
      <c r="AU14" s="252"/>
      <c r="AV14" s="356"/>
      <c r="AW14" s="188"/>
      <c r="AY14" s="110">
        <v>8</v>
      </c>
      <c r="AZ14" s="172">
        <f t="shared" si="0"/>
        <v>8</v>
      </c>
      <c r="BA14" s="110">
        <f aca="true" t="shared" si="4" ref="BA14:CN14">IF(D14="",0,IF(MID(D14,1,1)="-",-1,1))</f>
        <v>0</v>
      </c>
      <c r="BB14" s="110">
        <f t="shared" si="4"/>
        <v>0</v>
      </c>
      <c r="BC14" s="110">
        <f t="shared" si="4"/>
        <v>1</v>
      </c>
      <c r="BD14" s="110">
        <f t="shared" si="4"/>
        <v>0</v>
      </c>
      <c r="BE14" s="110">
        <f t="shared" si="4"/>
        <v>0</v>
      </c>
      <c r="BF14" s="110">
        <f t="shared" si="4"/>
        <v>0</v>
      </c>
      <c r="BG14" s="110">
        <f t="shared" si="4"/>
        <v>0</v>
      </c>
      <c r="BH14" s="110">
        <f t="shared" si="4"/>
        <v>1</v>
      </c>
      <c r="BI14" s="110">
        <f t="shared" si="4"/>
        <v>0</v>
      </c>
      <c r="BJ14" s="110">
        <f t="shared" si="4"/>
        <v>0</v>
      </c>
      <c r="BK14" s="110">
        <f t="shared" si="4"/>
        <v>0</v>
      </c>
      <c r="BL14" s="110">
        <f t="shared" si="4"/>
        <v>0</v>
      </c>
      <c r="BM14" s="110">
        <f t="shared" si="4"/>
        <v>1</v>
      </c>
      <c r="BN14" s="110">
        <f t="shared" si="4"/>
        <v>0</v>
      </c>
      <c r="BO14" s="110">
        <f t="shared" si="4"/>
        <v>0</v>
      </c>
      <c r="BP14" s="110">
        <f t="shared" si="4"/>
        <v>0</v>
      </c>
      <c r="BQ14" s="110">
        <f t="shared" si="4"/>
        <v>0</v>
      </c>
      <c r="BR14" s="110">
        <f t="shared" si="4"/>
        <v>0</v>
      </c>
      <c r="BS14" s="110">
        <f t="shared" si="4"/>
        <v>0</v>
      </c>
      <c r="BT14" s="110">
        <f t="shared" si="4"/>
        <v>0</v>
      </c>
      <c r="BU14" s="110">
        <f t="shared" si="4"/>
        <v>0</v>
      </c>
      <c r="BV14" s="110">
        <f t="shared" si="4"/>
        <v>0</v>
      </c>
      <c r="BW14" s="110">
        <f t="shared" si="4"/>
        <v>1</v>
      </c>
      <c r="BX14" s="110">
        <f t="shared" si="4"/>
        <v>0</v>
      </c>
      <c r="BY14" s="110">
        <f t="shared" si="4"/>
        <v>0</v>
      </c>
      <c r="BZ14" s="110">
        <f t="shared" si="4"/>
        <v>0</v>
      </c>
      <c r="CA14" s="110">
        <f t="shared" si="4"/>
        <v>0</v>
      </c>
      <c r="CB14" s="110">
        <f t="shared" si="4"/>
        <v>1</v>
      </c>
      <c r="CC14" s="110">
        <f t="shared" si="4"/>
        <v>0</v>
      </c>
      <c r="CD14" s="110">
        <f t="shared" si="4"/>
        <v>0</v>
      </c>
      <c r="CE14" s="110">
        <f t="shared" si="4"/>
        <v>0</v>
      </c>
      <c r="CF14" s="110">
        <f t="shared" si="4"/>
        <v>0</v>
      </c>
      <c r="CG14" s="110">
        <f t="shared" si="4"/>
        <v>1</v>
      </c>
      <c r="CH14" s="110">
        <f t="shared" si="4"/>
        <v>0</v>
      </c>
      <c r="CI14" s="110">
        <f t="shared" si="4"/>
        <v>0</v>
      </c>
      <c r="CJ14" s="110">
        <f t="shared" si="4"/>
        <v>0</v>
      </c>
      <c r="CK14" s="110">
        <f t="shared" si="4"/>
        <v>0</v>
      </c>
      <c r="CL14" s="110">
        <f t="shared" si="4"/>
        <v>1</v>
      </c>
      <c r="CM14" s="110">
        <f t="shared" si="4"/>
        <v>0</v>
      </c>
      <c r="CN14" s="110">
        <f t="shared" si="4"/>
        <v>0</v>
      </c>
    </row>
    <row r="15" spans="1:92" ht="27.75" customHeight="1">
      <c r="A15" s="346">
        <v>5</v>
      </c>
      <c r="B15" s="184">
        <v>5</v>
      </c>
      <c r="C15" s="202" t="e">
        <f>IF(B15="","",VLOOKUP(B15,#REF!,2,1))</f>
        <v>#REF!</v>
      </c>
      <c r="D15" s="324">
        <f>IF(AA7="","",AA7)</f>
      </c>
      <c r="E15" s="325"/>
      <c r="F15" s="147" t="s">
        <v>1</v>
      </c>
      <c r="G15" s="325">
        <f>IF(X7="","",X7)</f>
      </c>
      <c r="H15" s="326"/>
      <c r="I15" s="324">
        <f>IF(AA9="","",AA9)</f>
      </c>
      <c r="J15" s="325"/>
      <c r="K15" s="147" t="s">
        <v>1</v>
      </c>
      <c r="L15" s="325">
        <f>IF(X9="","",X9)</f>
      </c>
      <c r="M15" s="326"/>
      <c r="N15" s="324">
        <f>IF(AA11="","",AA11)</f>
      </c>
      <c r="O15" s="325"/>
      <c r="P15" s="147" t="s">
        <v>1</v>
      </c>
      <c r="Q15" s="325">
        <f>IF(X11="","",X11)</f>
      </c>
      <c r="R15" s="326"/>
      <c r="S15" s="324">
        <f>IF(AA13="","",AA13)</f>
      </c>
      <c r="T15" s="325"/>
      <c r="U15" s="147" t="s">
        <v>1</v>
      </c>
      <c r="V15" s="325">
        <f>IF(X13="","",X13)</f>
      </c>
      <c r="W15" s="326"/>
      <c r="X15" s="351"/>
      <c r="Y15" s="352"/>
      <c r="Z15" s="149"/>
      <c r="AA15" s="352"/>
      <c r="AB15" s="353"/>
      <c r="AC15" s="348"/>
      <c r="AD15" s="330"/>
      <c r="AE15" s="147" t="s">
        <v>1</v>
      </c>
      <c r="AF15" s="330"/>
      <c r="AG15" s="331"/>
      <c r="AH15" s="348"/>
      <c r="AI15" s="330"/>
      <c r="AJ15" s="147" t="s">
        <v>1</v>
      </c>
      <c r="AK15" s="330"/>
      <c r="AL15" s="331"/>
      <c r="AM15" s="348"/>
      <c r="AN15" s="330"/>
      <c r="AO15" s="147" t="s">
        <v>1</v>
      </c>
      <c r="AP15" s="330"/>
      <c r="AQ15" s="331"/>
      <c r="AR15" s="349">
        <f>IF(AS16&lt;&gt;0,BA15+BF15+BK15+BP15+BU15+BZ15+CE15+CJ15,"")</f>
      </c>
      <c r="AS15" s="153">
        <f>IF($AS16&lt;&gt;0,+D15+I15+N15+S15+X15+AC15+AH15+AM15,"")</f>
      </c>
      <c r="AT15" s="154" t="s">
        <v>1</v>
      </c>
      <c r="AU15" s="155">
        <f>IF($AS16&lt;&gt;0,+G15+L15+Q15+V15+AA15+AF15+AK15+AP15,"")</f>
      </c>
      <c r="AV15" s="355">
        <v>5</v>
      </c>
      <c r="AW15" s="188"/>
      <c r="AY15" s="94"/>
      <c r="AZ15" s="173"/>
      <c r="BA15" s="110">
        <f>IF(D16="",0,IF(D15&gt;G15,2,1))</f>
        <v>0</v>
      </c>
      <c r="BB15" s="110">
        <f>IF(A16="",0,IF(A15&gt;D15,2,1))</f>
        <v>0</v>
      </c>
      <c r="BC15" s="110"/>
      <c r="BD15" s="110"/>
      <c r="BE15" s="110"/>
      <c r="BF15" s="110">
        <f>IF(I16="",0,IF(I15&gt;L15,2,1))</f>
        <v>0</v>
      </c>
      <c r="BG15" s="110">
        <f>IF(F16="",0,IF(F15&gt;I15,2,1))</f>
        <v>2</v>
      </c>
      <c r="BH15" s="110"/>
      <c r="BI15" s="110"/>
      <c r="BJ15" s="110"/>
      <c r="BK15" s="110">
        <f>IF(N16="",0,IF(N15&gt;Q15,2,1))</f>
        <v>0</v>
      </c>
      <c r="BL15" s="110">
        <f>IF(K16="",0,IF(K15&gt;N15,2,1))</f>
        <v>2</v>
      </c>
      <c r="BM15" s="110"/>
      <c r="BN15" s="110"/>
      <c r="BO15" s="110"/>
      <c r="BP15" s="110">
        <f>IF(S16="",0,IF(S15&gt;V15,2,1))</f>
        <v>0</v>
      </c>
      <c r="BQ15" s="110">
        <f>IF(P16="",0,IF(P15&gt;S15,2,1))</f>
        <v>2</v>
      </c>
      <c r="BR15" s="110"/>
      <c r="BS15" s="110"/>
      <c r="BT15" s="110"/>
      <c r="BU15" s="110">
        <f>IF(X16="",0,IF(X15&gt;AA15,2,1))</f>
        <v>0</v>
      </c>
      <c r="BV15" s="110">
        <f>IF(U16="",0,IF(U15&gt;X15,2,1))</f>
        <v>2</v>
      </c>
      <c r="BW15" s="110"/>
      <c r="BX15" s="110"/>
      <c r="BY15" s="110"/>
      <c r="BZ15" s="110">
        <f>IF(AC16="",0,IF(AC15&gt;AF15,2,1))</f>
        <v>0</v>
      </c>
      <c r="CA15" s="110">
        <f>IF(Z16="",0,IF(Z15&gt;AC15,2,1))</f>
        <v>0</v>
      </c>
      <c r="CB15" s="110"/>
      <c r="CC15" s="110"/>
      <c r="CD15" s="110"/>
      <c r="CE15" s="110">
        <f>IF(AH16="",0,IF(AH15&gt;AK15,2,1))</f>
        <v>0</v>
      </c>
      <c r="CF15" s="110">
        <f>IF(AE16="",0,IF(AE15&gt;AH15,2,1))</f>
        <v>2</v>
      </c>
      <c r="CG15" s="110"/>
      <c r="CH15" s="110"/>
      <c r="CI15" s="110"/>
      <c r="CJ15" s="110">
        <f>IF(AM16="",0,IF(AM15&gt;AP15,2,1))</f>
        <v>0</v>
      </c>
      <c r="CK15" s="110">
        <f>IF(AJ16="",0,IF(AJ15&gt;AM15,2,1))</f>
        <v>2</v>
      </c>
      <c r="CL15" s="110"/>
      <c r="CM15" s="110"/>
      <c r="CN15" s="110"/>
    </row>
    <row r="16" spans="1:92" ht="27.75" customHeight="1" thickBot="1">
      <c r="A16" s="347"/>
      <c r="B16" s="204"/>
      <c r="C16" s="238" t="e">
        <f>IF(B15="","",VLOOKUP(B15,#REF!,3,1))</f>
        <v>#REF!</v>
      </c>
      <c r="D16" s="321">
        <f>IF(AA8="","",AA8)</f>
      </c>
      <c r="E16" s="322"/>
      <c r="F16" s="241" t="s">
        <v>1</v>
      </c>
      <c r="G16" s="322">
        <f>IF(X8="","",X8)</f>
      </c>
      <c r="H16" s="323"/>
      <c r="I16" s="321">
        <f>IF(AA10="","",AA10)</f>
      </c>
      <c r="J16" s="322"/>
      <c r="K16" s="241" t="s">
        <v>1</v>
      </c>
      <c r="L16" s="322">
        <f>IF(X10="","",X10)</f>
      </c>
      <c r="M16" s="323"/>
      <c r="N16" s="321">
        <f>IF(AA12="","",AA12)</f>
      </c>
      <c r="O16" s="322"/>
      <c r="P16" s="241" t="s">
        <v>1</v>
      </c>
      <c r="Q16" s="322">
        <f>IF(X12="","",X12)</f>
      </c>
      <c r="R16" s="323"/>
      <c r="S16" s="321">
        <f>IF(AA14="","",AA14)</f>
      </c>
      <c r="T16" s="322"/>
      <c r="U16" s="241" t="s">
        <v>1</v>
      </c>
      <c r="V16" s="322">
        <f>IF(X14="","",X14)</f>
      </c>
      <c r="W16" s="323"/>
      <c r="X16" s="150"/>
      <c r="Y16" s="151"/>
      <c r="Z16" s="151"/>
      <c r="AA16" s="151"/>
      <c r="AB16" s="152"/>
      <c r="AC16" s="327"/>
      <c r="AD16" s="328"/>
      <c r="AE16" s="241" t="s">
        <v>1</v>
      </c>
      <c r="AF16" s="328"/>
      <c r="AG16" s="329"/>
      <c r="AH16" s="327"/>
      <c r="AI16" s="328"/>
      <c r="AJ16" s="241" t="s">
        <v>1</v>
      </c>
      <c r="AK16" s="328"/>
      <c r="AL16" s="329"/>
      <c r="AM16" s="327"/>
      <c r="AN16" s="328"/>
      <c r="AO16" s="241" t="s">
        <v>1</v>
      </c>
      <c r="AP16" s="328"/>
      <c r="AQ16" s="329"/>
      <c r="AR16" s="350"/>
      <c r="AS16" s="250">
        <f>COUNT(D16:AQ16)</f>
        <v>0</v>
      </c>
      <c r="AT16" s="251"/>
      <c r="AU16" s="252"/>
      <c r="AV16" s="356"/>
      <c r="AW16" s="188"/>
      <c r="AY16" s="94"/>
      <c r="AZ16" s="173"/>
      <c r="BA16" s="110">
        <f aca="true" t="shared" si="5" ref="BA16:CN16">IF(D16="",0,IF(MID(D16,1,1)="-",-1,1))</f>
        <v>0</v>
      </c>
      <c r="BB16" s="110">
        <f t="shared" si="5"/>
        <v>0</v>
      </c>
      <c r="BC16" s="110">
        <f t="shared" si="5"/>
        <v>1</v>
      </c>
      <c r="BD16" s="110">
        <f t="shared" si="5"/>
        <v>0</v>
      </c>
      <c r="BE16" s="110">
        <f t="shared" si="5"/>
        <v>0</v>
      </c>
      <c r="BF16" s="110">
        <f t="shared" si="5"/>
        <v>0</v>
      </c>
      <c r="BG16" s="110">
        <f t="shared" si="5"/>
        <v>0</v>
      </c>
      <c r="BH16" s="110">
        <f t="shared" si="5"/>
        <v>1</v>
      </c>
      <c r="BI16" s="110">
        <f t="shared" si="5"/>
        <v>0</v>
      </c>
      <c r="BJ16" s="110">
        <f t="shared" si="5"/>
        <v>0</v>
      </c>
      <c r="BK16" s="110">
        <f t="shared" si="5"/>
        <v>0</v>
      </c>
      <c r="BL16" s="110">
        <f t="shared" si="5"/>
        <v>0</v>
      </c>
      <c r="BM16" s="110">
        <f t="shared" si="5"/>
        <v>1</v>
      </c>
      <c r="BN16" s="110">
        <f t="shared" si="5"/>
        <v>0</v>
      </c>
      <c r="BO16" s="110">
        <f t="shared" si="5"/>
        <v>0</v>
      </c>
      <c r="BP16" s="110">
        <f t="shared" si="5"/>
        <v>0</v>
      </c>
      <c r="BQ16" s="110">
        <f t="shared" si="5"/>
        <v>0</v>
      </c>
      <c r="BR16" s="110">
        <f t="shared" si="5"/>
        <v>1</v>
      </c>
      <c r="BS16" s="110">
        <f t="shared" si="5"/>
        <v>0</v>
      </c>
      <c r="BT16" s="110">
        <f t="shared" si="5"/>
        <v>0</v>
      </c>
      <c r="BU16" s="110">
        <f t="shared" si="5"/>
        <v>0</v>
      </c>
      <c r="BV16" s="110">
        <f t="shared" si="5"/>
        <v>0</v>
      </c>
      <c r="BW16" s="110">
        <f t="shared" si="5"/>
        <v>0</v>
      </c>
      <c r="BX16" s="110">
        <f t="shared" si="5"/>
        <v>0</v>
      </c>
      <c r="BY16" s="110">
        <f t="shared" si="5"/>
        <v>0</v>
      </c>
      <c r="BZ16" s="110">
        <f t="shared" si="5"/>
        <v>0</v>
      </c>
      <c r="CA16" s="110">
        <f t="shared" si="5"/>
        <v>0</v>
      </c>
      <c r="CB16" s="110">
        <f t="shared" si="5"/>
        <v>1</v>
      </c>
      <c r="CC16" s="110">
        <f t="shared" si="5"/>
        <v>0</v>
      </c>
      <c r="CD16" s="110">
        <f t="shared" si="5"/>
        <v>0</v>
      </c>
      <c r="CE16" s="110">
        <f t="shared" si="5"/>
        <v>0</v>
      </c>
      <c r="CF16" s="110">
        <f t="shared" si="5"/>
        <v>0</v>
      </c>
      <c r="CG16" s="110">
        <f t="shared" si="5"/>
        <v>1</v>
      </c>
      <c r="CH16" s="110">
        <f t="shared" si="5"/>
        <v>0</v>
      </c>
      <c r="CI16" s="110">
        <f t="shared" si="5"/>
        <v>0</v>
      </c>
      <c r="CJ16" s="110">
        <f t="shared" si="5"/>
        <v>0</v>
      </c>
      <c r="CK16" s="110">
        <f t="shared" si="5"/>
        <v>0</v>
      </c>
      <c r="CL16" s="110">
        <f t="shared" si="5"/>
        <v>1</v>
      </c>
      <c r="CM16" s="110">
        <f t="shared" si="5"/>
        <v>0</v>
      </c>
      <c r="CN16" s="110">
        <f t="shared" si="5"/>
        <v>0</v>
      </c>
    </row>
    <row r="17" spans="1:92" ht="27.75" customHeight="1">
      <c r="A17" s="346">
        <v>6</v>
      </c>
      <c r="B17" s="184">
        <v>6</v>
      </c>
      <c r="C17" s="202" t="e">
        <f>IF(B17="","",VLOOKUP(B17,#REF!,2,1))</f>
        <v>#REF!</v>
      </c>
      <c r="D17" s="324">
        <f>IF(AF7="","",AF7)</f>
      </c>
      <c r="E17" s="325"/>
      <c r="F17" s="147" t="s">
        <v>1</v>
      </c>
      <c r="G17" s="325">
        <f>IF(AC7="","",AC7)</f>
      </c>
      <c r="H17" s="326"/>
      <c r="I17" s="324">
        <f>IF(AF9="","",AF9)</f>
      </c>
      <c r="J17" s="325"/>
      <c r="K17" s="147" t="s">
        <v>1</v>
      </c>
      <c r="L17" s="325">
        <f>IF(AC9="","",AC9)</f>
      </c>
      <c r="M17" s="326"/>
      <c r="N17" s="324">
        <f>IF(AF11="","",AF11)</f>
      </c>
      <c r="O17" s="325"/>
      <c r="P17" s="147" t="s">
        <v>1</v>
      </c>
      <c r="Q17" s="325">
        <f>IF(AC11="","",AC11)</f>
      </c>
      <c r="R17" s="326"/>
      <c r="S17" s="324">
        <f>IF(AF13="","",AF13)</f>
      </c>
      <c r="T17" s="325"/>
      <c r="U17" s="147" t="s">
        <v>1</v>
      </c>
      <c r="V17" s="325">
        <f>IF(AC13="","",AC13)</f>
      </c>
      <c r="W17" s="326"/>
      <c r="X17" s="324">
        <f>IF(AF15="","",AF15)</f>
      </c>
      <c r="Y17" s="325"/>
      <c r="Z17" s="147" t="s">
        <v>1</v>
      </c>
      <c r="AA17" s="325">
        <f>IF(AC15="","",AC15)</f>
      </c>
      <c r="AB17" s="326"/>
      <c r="AC17" s="244"/>
      <c r="AD17" s="245"/>
      <c r="AE17" s="245" t="s">
        <v>71</v>
      </c>
      <c r="AF17" s="245"/>
      <c r="AG17" s="246" t="s">
        <v>71</v>
      </c>
      <c r="AH17" s="348"/>
      <c r="AI17" s="330"/>
      <c r="AJ17" s="147" t="s">
        <v>1</v>
      </c>
      <c r="AK17" s="330"/>
      <c r="AL17" s="331"/>
      <c r="AM17" s="348"/>
      <c r="AN17" s="330"/>
      <c r="AO17" s="147" t="s">
        <v>1</v>
      </c>
      <c r="AP17" s="330"/>
      <c r="AQ17" s="331"/>
      <c r="AR17" s="349">
        <f>IF(AS18&lt;&gt;0,BA17+BF17+BK17+BP17+BU17+BZ17+CE17+CJ17,"")</f>
      </c>
      <c r="AS17" s="153">
        <f>IF($AS18&lt;&gt;0,+D17+I17+N17+S17+X17+AC17+AH17+AM17,"")</f>
      </c>
      <c r="AT17" s="154" t="s">
        <v>1</v>
      </c>
      <c r="AU17" s="155">
        <f>IF($AS18&lt;&gt;0,+G17+L17+Q17+V17+AA17+AF17+AK17+AP17,"")</f>
      </c>
      <c r="AV17" s="355">
        <v>6</v>
      </c>
      <c r="AW17" s="188"/>
      <c r="AY17" s="94"/>
      <c r="AZ17" s="173"/>
      <c r="BA17" s="110">
        <f>IF(D18="",0,IF(D17&gt;G17,2,1))</f>
        <v>0</v>
      </c>
      <c r="BB17" s="110">
        <f>IF(A18="",0,IF(A17&gt;D17,2,1))</f>
        <v>0</v>
      </c>
      <c r="BC17" s="110"/>
      <c r="BD17" s="110"/>
      <c r="BE17" s="110"/>
      <c r="BF17" s="110">
        <f>IF(I18="",0,IF(I17&gt;L17,2,1))</f>
        <v>0</v>
      </c>
      <c r="BG17" s="110">
        <f>IF(F18="",0,IF(F17&gt;I17,2,1))</f>
        <v>2</v>
      </c>
      <c r="BH17" s="110"/>
      <c r="BI17" s="110"/>
      <c r="BJ17" s="110"/>
      <c r="BK17" s="110">
        <f>IF(N18="",0,IF(N17&gt;Q17,2,1))</f>
        <v>0</v>
      </c>
      <c r="BL17" s="110">
        <f>IF(K18="",0,IF(K17&gt;N17,2,1))</f>
        <v>2</v>
      </c>
      <c r="BM17" s="110"/>
      <c r="BN17" s="110"/>
      <c r="BO17" s="110"/>
      <c r="BP17" s="110">
        <f>IF(S18="",0,IF(S17&gt;V17,2,1))</f>
        <v>0</v>
      </c>
      <c r="BQ17" s="110">
        <f>IF(P18="",0,IF(P17&gt;S17,2,1))</f>
        <v>2</v>
      </c>
      <c r="BR17" s="110"/>
      <c r="BS17" s="110"/>
      <c r="BT17" s="110"/>
      <c r="BU17" s="110">
        <f>IF(X18="",0,IF(X17&gt;AA17,2,1))</f>
        <v>0</v>
      </c>
      <c r="BV17" s="110">
        <f>IF(U18="",0,IF(U17&gt;X17,2,1))</f>
        <v>2</v>
      </c>
      <c r="BW17" s="110"/>
      <c r="BX17" s="110"/>
      <c r="BY17" s="110"/>
      <c r="BZ17" s="110">
        <f>IF(AC18="",0,IF(AC17&gt;AF17,2,1))</f>
        <v>0</v>
      </c>
      <c r="CA17" s="110">
        <f>IF(Z18="",0,IF(Z17&gt;AC17,2,1))</f>
        <v>2</v>
      </c>
      <c r="CB17" s="110"/>
      <c r="CC17" s="110"/>
      <c r="CD17" s="110"/>
      <c r="CE17" s="110">
        <f>IF(AH18="",0,IF(AH17&gt;AK17,2,1))</f>
        <v>0</v>
      </c>
      <c r="CF17" s="110">
        <f>IF(AE18="",0,IF(AE17&gt;AH17,2,1))</f>
        <v>0</v>
      </c>
      <c r="CG17" s="110"/>
      <c r="CH17" s="110"/>
      <c r="CI17" s="110"/>
      <c r="CJ17" s="110">
        <f>IF(AM18="",0,IF(AM17&gt;AP17,2,1))</f>
        <v>0</v>
      </c>
      <c r="CK17" s="110">
        <f>IF(AJ18="",0,IF(AJ17&gt;AM17,2,1))</f>
        <v>2</v>
      </c>
      <c r="CL17" s="110"/>
      <c r="CM17" s="110"/>
      <c r="CN17" s="110"/>
    </row>
    <row r="18" spans="1:92" ht="27.75" customHeight="1" thickBot="1">
      <c r="A18" s="347"/>
      <c r="B18" s="204"/>
      <c r="C18" s="238" t="e">
        <f>IF(B17="","",VLOOKUP(B17,#REF!,3,1))</f>
        <v>#REF!</v>
      </c>
      <c r="D18" s="321">
        <f>IF(AF8="","",AF8)</f>
      </c>
      <c r="E18" s="322"/>
      <c r="F18" s="241" t="s">
        <v>1</v>
      </c>
      <c r="G18" s="322">
        <f>IF(AC8="","",AC8)</f>
      </c>
      <c r="H18" s="323"/>
      <c r="I18" s="321">
        <f>IF(AF10="","",AF10)</f>
      </c>
      <c r="J18" s="322"/>
      <c r="K18" s="241" t="s">
        <v>1</v>
      </c>
      <c r="L18" s="322">
        <f>IF(AC10="","",AC10)</f>
      </c>
      <c r="M18" s="323"/>
      <c r="N18" s="321">
        <f>IF(AF12="","",AF12)</f>
      </c>
      <c r="O18" s="322"/>
      <c r="P18" s="241" t="s">
        <v>1</v>
      </c>
      <c r="Q18" s="322">
        <f>IF(AC12="","",AC12)</f>
      </c>
      <c r="R18" s="323"/>
      <c r="S18" s="321">
        <f>IF(AF14="","",AF14)</f>
      </c>
      <c r="T18" s="322"/>
      <c r="U18" s="241" t="s">
        <v>1</v>
      </c>
      <c r="V18" s="322">
        <f>IF(AC14="","",AC14)</f>
      </c>
      <c r="W18" s="323"/>
      <c r="X18" s="321">
        <f>IF(AF16="","",AF16)</f>
      </c>
      <c r="Y18" s="322"/>
      <c r="Z18" s="241" t="s">
        <v>1</v>
      </c>
      <c r="AA18" s="322">
        <f>IF(AC16="","",AC16)</f>
      </c>
      <c r="AB18" s="323"/>
      <c r="AC18" s="247"/>
      <c r="AD18" s="248"/>
      <c r="AE18" s="248"/>
      <c r="AF18" s="248"/>
      <c r="AG18" s="249"/>
      <c r="AH18" s="327"/>
      <c r="AI18" s="328"/>
      <c r="AJ18" s="241" t="s">
        <v>1</v>
      </c>
      <c r="AK18" s="328"/>
      <c r="AL18" s="329"/>
      <c r="AM18" s="327"/>
      <c r="AN18" s="328"/>
      <c r="AO18" s="241" t="s">
        <v>1</v>
      </c>
      <c r="AP18" s="328"/>
      <c r="AQ18" s="329"/>
      <c r="AR18" s="350"/>
      <c r="AS18" s="250">
        <f>COUNT(D18:AQ18)</f>
        <v>0</v>
      </c>
      <c r="AT18" s="251"/>
      <c r="AU18" s="252"/>
      <c r="AV18" s="356"/>
      <c r="AW18" s="188"/>
      <c r="AY18" s="94"/>
      <c r="AZ18" s="173"/>
      <c r="BA18" s="110">
        <f aca="true" t="shared" si="6" ref="BA18:CN18">IF(D18="",0,IF(MID(D18,1,1)="-",-1,1))</f>
        <v>0</v>
      </c>
      <c r="BB18" s="110">
        <f t="shared" si="6"/>
        <v>0</v>
      </c>
      <c r="BC18" s="110">
        <f t="shared" si="6"/>
        <v>1</v>
      </c>
      <c r="BD18" s="110">
        <f t="shared" si="6"/>
        <v>0</v>
      </c>
      <c r="BE18" s="110">
        <f t="shared" si="6"/>
        <v>0</v>
      </c>
      <c r="BF18" s="110">
        <f t="shared" si="6"/>
        <v>0</v>
      </c>
      <c r="BG18" s="110">
        <f t="shared" si="6"/>
        <v>0</v>
      </c>
      <c r="BH18" s="110">
        <f t="shared" si="6"/>
        <v>1</v>
      </c>
      <c r="BI18" s="110">
        <f t="shared" si="6"/>
        <v>0</v>
      </c>
      <c r="BJ18" s="110">
        <f t="shared" si="6"/>
        <v>0</v>
      </c>
      <c r="BK18" s="110">
        <f t="shared" si="6"/>
        <v>0</v>
      </c>
      <c r="BL18" s="110">
        <f t="shared" si="6"/>
        <v>0</v>
      </c>
      <c r="BM18" s="110">
        <f t="shared" si="6"/>
        <v>1</v>
      </c>
      <c r="BN18" s="110">
        <f t="shared" si="6"/>
        <v>0</v>
      </c>
      <c r="BO18" s="110">
        <f t="shared" si="6"/>
        <v>0</v>
      </c>
      <c r="BP18" s="110">
        <f t="shared" si="6"/>
        <v>0</v>
      </c>
      <c r="BQ18" s="110">
        <f t="shared" si="6"/>
        <v>0</v>
      </c>
      <c r="BR18" s="110">
        <f t="shared" si="6"/>
        <v>1</v>
      </c>
      <c r="BS18" s="110">
        <f t="shared" si="6"/>
        <v>0</v>
      </c>
      <c r="BT18" s="110">
        <f t="shared" si="6"/>
        <v>0</v>
      </c>
      <c r="BU18" s="110">
        <f t="shared" si="6"/>
        <v>0</v>
      </c>
      <c r="BV18" s="110">
        <f t="shared" si="6"/>
        <v>0</v>
      </c>
      <c r="BW18" s="110">
        <f t="shared" si="6"/>
        <v>1</v>
      </c>
      <c r="BX18" s="110">
        <f t="shared" si="6"/>
        <v>0</v>
      </c>
      <c r="BY18" s="110">
        <f t="shared" si="6"/>
        <v>0</v>
      </c>
      <c r="BZ18" s="110">
        <f t="shared" si="6"/>
        <v>0</v>
      </c>
      <c r="CA18" s="110">
        <f t="shared" si="6"/>
        <v>0</v>
      </c>
      <c r="CB18" s="110">
        <f t="shared" si="6"/>
        <v>0</v>
      </c>
      <c r="CC18" s="110">
        <f t="shared" si="6"/>
        <v>0</v>
      </c>
      <c r="CD18" s="110">
        <f t="shared" si="6"/>
        <v>0</v>
      </c>
      <c r="CE18" s="110">
        <f t="shared" si="6"/>
        <v>0</v>
      </c>
      <c r="CF18" s="110">
        <f t="shared" si="6"/>
        <v>0</v>
      </c>
      <c r="CG18" s="110">
        <f t="shared" si="6"/>
        <v>1</v>
      </c>
      <c r="CH18" s="110">
        <f t="shared" si="6"/>
        <v>0</v>
      </c>
      <c r="CI18" s="110">
        <f t="shared" si="6"/>
        <v>0</v>
      </c>
      <c r="CJ18" s="110">
        <f t="shared" si="6"/>
        <v>0</v>
      </c>
      <c r="CK18" s="110">
        <f t="shared" si="6"/>
        <v>0</v>
      </c>
      <c r="CL18" s="110">
        <f t="shared" si="6"/>
        <v>1</v>
      </c>
      <c r="CM18" s="110">
        <f t="shared" si="6"/>
        <v>0</v>
      </c>
      <c r="CN18" s="110">
        <f t="shared" si="6"/>
        <v>0</v>
      </c>
    </row>
    <row r="19" spans="1:92" ht="27.75" customHeight="1">
      <c r="A19" s="346">
        <v>7</v>
      </c>
      <c r="B19" s="184">
        <v>7</v>
      </c>
      <c r="C19" s="202" t="e">
        <f>IF(B19="","",VLOOKUP(B19,#REF!,2,1))</f>
        <v>#REF!</v>
      </c>
      <c r="D19" s="324">
        <f>IF(AK7="","",AK7)</f>
      </c>
      <c r="E19" s="325"/>
      <c r="F19" s="147" t="s">
        <v>1</v>
      </c>
      <c r="G19" s="325">
        <f>IF(AH7="","",AH7)</f>
      </c>
      <c r="H19" s="326"/>
      <c r="I19" s="324">
        <f>IF(AK9="","",AK9)</f>
      </c>
      <c r="J19" s="325"/>
      <c r="K19" s="147" t="s">
        <v>1</v>
      </c>
      <c r="L19" s="325">
        <f>IF(AH9="","",AH9)</f>
      </c>
      <c r="M19" s="326"/>
      <c r="N19" s="324">
        <f>IF(AK11="","",AK11)</f>
      </c>
      <c r="O19" s="325"/>
      <c r="P19" s="147" t="s">
        <v>1</v>
      </c>
      <c r="Q19" s="325">
        <f>IF(AH11="","",AH11)</f>
      </c>
      <c r="R19" s="326"/>
      <c r="S19" s="324">
        <f>IF(AK13="","",AK13)</f>
      </c>
      <c r="T19" s="325"/>
      <c r="U19" s="147" t="s">
        <v>1</v>
      </c>
      <c r="V19" s="325">
        <f>IF(AH13="","",AH13)</f>
      </c>
      <c r="W19" s="326"/>
      <c r="X19" s="324">
        <f>IF(AK15="","",AK15)</f>
      </c>
      <c r="Y19" s="325"/>
      <c r="Z19" s="147" t="s">
        <v>1</v>
      </c>
      <c r="AA19" s="325">
        <f>IF(AH15="","",AH15)</f>
      </c>
      <c r="AB19" s="326"/>
      <c r="AC19" s="324">
        <f>IF(AK17="","",AK17)</f>
      </c>
      <c r="AD19" s="325"/>
      <c r="AE19" s="147" t="s">
        <v>1</v>
      </c>
      <c r="AF19" s="325">
        <f>IF(AH17="","",AH17)</f>
      </c>
      <c r="AG19" s="326"/>
      <c r="AH19" s="205"/>
      <c r="AI19" s="206"/>
      <c r="AJ19" s="206"/>
      <c r="AK19" s="206"/>
      <c r="AL19" s="207"/>
      <c r="AM19" s="348"/>
      <c r="AN19" s="330"/>
      <c r="AO19" s="147" t="s">
        <v>1</v>
      </c>
      <c r="AP19" s="330"/>
      <c r="AQ19" s="331"/>
      <c r="AR19" s="349">
        <f>IF(AS20&lt;&gt;0,BA19+BF19+BK19+BP19+BU19+BZ19+CE19+CJ19,"")</f>
      </c>
      <c r="AS19" s="153">
        <f>IF($AS20&lt;&gt;0,+D19+I19+N19+S19+X19+AC19+AH19+AM19,"")</f>
      </c>
      <c r="AT19" s="154" t="s">
        <v>1</v>
      </c>
      <c r="AU19" s="155">
        <f>IF($AS20&lt;&gt;0,+G19+L19+Q19+V19+AA19+AF19+AK19+AP19,"")</f>
      </c>
      <c r="AV19" s="355">
        <v>7</v>
      </c>
      <c r="AW19" s="188"/>
      <c r="AZ19" s="208"/>
      <c r="BA19" s="110">
        <f>IF(D20="",0,IF(D19&gt;G19,2,1))</f>
        <v>0</v>
      </c>
      <c r="BB19" s="110">
        <f>IF(A20="",0,IF(A19&gt;D19,2,1))</f>
        <v>0</v>
      </c>
      <c r="BC19" s="110"/>
      <c r="BD19" s="110"/>
      <c r="BE19" s="110"/>
      <c r="BF19" s="110">
        <f>IF(I20="",0,IF(I19&gt;L19,2,1))</f>
        <v>0</v>
      </c>
      <c r="BG19" s="110">
        <f>IF(F20="",0,IF(F19&gt;I19,2,1))</f>
        <v>2</v>
      </c>
      <c r="BH19" s="110"/>
      <c r="BI19" s="110"/>
      <c r="BJ19" s="110"/>
      <c r="BK19" s="110">
        <f>IF(N20="",0,IF(N19&gt;Q19,2,1))</f>
        <v>0</v>
      </c>
      <c r="BL19" s="110">
        <f>IF(K20="",0,IF(K19&gt;N19,2,1))</f>
        <v>2</v>
      </c>
      <c r="BM19" s="110"/>
      <c r="BN19" s="110"/>
      <c r="BO19" s="110"/>
      <c r="BP19" s="110">
        <f>IF(S20="",0,IF(S19&gt;V19,2,1))</f>
        <v>0</v>
      </c>
      <c r="BQ19" s="110">
        <f>IF(P20="",0,IF(P19&gt;S19,2,1))</f>
        <v>2</v>
      </c>
      <c r="BR19" s="110"/>
      <c r="BS19" s="110"/>
      <c r="BT19" s="110"/>
      <c r="BU19" s="110">
        <f>IF(X20="",0,IF(X19&gt;AA19,2,1))</f>
        <v>0</v>
      </c>
      <c r="BV19" s="110">
        <f>IF(U20="",0,IF(U19&gt;X19,2,1))</f>
        <v>2</v>
      </c>
      <c r="BW19" s="110"/>
      <c r="BX19" s="110"/>
      <c r="BY19" s="110"/>
      <c r="BZ19" s="110">
        <f>IF(AC20="",0,IF(AC19&gt;AF19,2,1))</f>
        <v>0</v>
      </c>
      <c r="CA19" s="110">
        <f>IF(Z20="",0,IF(Z19&gt;AC19,2,1))</f>
        <v>2</v>
      </c>
      <c r="CB19" s="110"/>
      <c r="CC19" s="110"/>
      <c r="CD19" s="110"/>
      <c r="CE19" s="110">
        <f>IF(AH20="",0,IF(AH19&gt;AK19,2,1))</f>
        <v>0</v>
      </c>
      <c r="CF19" s="110">
        <f>IF(AE20="",0,IF(AE19&gt;AH19,2,1))</f>
        <v>2</v>
      </c>
      <c r="CG19" s="110"/>
      <c r="CH19" s="110"/>
      <c r="CI19" s="110"/>
      <c r="CJ19" s="110">
        <f>IF(AM20="",0,IF(AM19&gt;AP19,2,1))</f>
        <v>0</v>
      </c>
      <c r="CK19" s="110">
        <f>IF(AJ20="",0,IF(AJ19&gt;AM19,2,1))</f>
        <v>0</v>
      </c>
      <c r="CL19" s="110"/>
      <c r="CM19" s="110"/>
      <c r="CN19" s="110"/>
    </row>
    <row r="20" spans="1:92" ht="27.75" customHeight="1" thickBot="1">
      <c r="A20" s="347"/>
      <c r="B20" s="204"/>
      <c r="C20" s="238" t="e">
        <f>IF(B19="","",VLOOKUP(B19,#REF!,3,1))</f>
        <v>#REF!</v>
      </c>
      <c r="D20" s="321">
        <f>IF(AK8="","",AK8)</f>
      </c>
      <c r="E20" s="322"/>
      <c r="F20" s="241" t="s">
        <v>1</v>
      </c>
      <c r="G20" s="322">
        <f>IF(AH8="","",AH8)</f>
      </c>
      <c r="H20" s="323"/>
      <c r="I20" s="321">
        <f>IF(AK10="","",AK10)</f>
      </c>
      <c r="J20" s="322"/>
      <c r="K20" s="241" t="s">
        <v>1</v>
      </c>
      <c r="L20" s="322">
        <f>IF(AH10="","",AH10)</f>
      </c>
      <c r="M20" s="323"/>
      <c r="N20" s="321">
        <f>IF(AK12="","",AK12)</f>
      </c>
      <c r="O20" s="322"/>
      <c r="P20" s="241" t="s">
        <v>1</v>
      </c>
      <c r="Q20" s="322">
        <f>IF(AH12="","",AH12)</f>
      </c>
      <c r="R20" s="323"/>
      <c r="S20" s="321">
        <f>IF(AK14="","",AK14)</f>
      </c>
      <c r="T20" s="322"/>
      <c r="U20" s="241" t="s">
        <v>1</v>
      </c>
      <c r="V20" s="322">
        <f>IF(AH14="","",AH14)</f>
      </c>
      <c r="W20" s="323"/>
      <c r="X20" s="321">
        <f>IF(AK16="","",AK16)</f>
      </c>
      <c r="Y20" s="322"/>
      <c r="Z20" s="241" t="s">
        <v>1</v>
      </c>
      <c r="AA20" s="322">
        <f>IF(AH16="","",AH16)</f>
      </c>
      <c r="AB20" s="323"/>
      <c r="AC20" s="321">
        <f>IF(AK18="","",AK18)</f>
      </c>
      <c r="AD20" s="322"/>
      <c r="AE20" s="241" t="s">
        <v>1</v>
      </c>
      <c r="AF20" s="322">
        <f>IF(AH18="","",AH18)</f>
      </c>
      <c r="AG20" s="323"/>
      <c r="AH20" s="209"/>
      <c r="AI20" s="210"/>
      <c r="AJ20" s="210"/>
      <c r="AK20" s="210"/>
      <c r="AL20" s="211"/>
      <c r="AM20" s="327"/>
      <c r="AN20" s="328"/>
      <c r="AO20" s="241" t="s">
        <v>1</v>
      </c>
      <c r="AP20" s="328"/>
      <c r="AQ20" s="329"/>
      <c r="AR20" s="350"/>
      <c r="AS20" s="250">
        <f>COUNT(D20:AQ20)</f>
        <v>0</v>
      </c>
      <c r="AT20" s="251"/>
      <c r="AU20" s="252"/>
      <c r="AV20" s="356"/>
      <c r="AW20" s="188"/>
      <c r="AZ20" s="208"/>
      <c r="BA20" s="110">
        <f aca="true" t="shared" si="7" ref="BA20:CN20">IF(D20="",0,IF(MID(D20,1,1)="-",-1,1))</f>
        <v>0</v>
      </c>
      <c r="BB20" s="110">
        <f t="shared" si="7"/>
        <v>0</v>
      </c>
      <c r="BC20" s="110">
        <f t="shared" si="7"/>
        <v>1</v>
      </c>
      <c r="BD20" s="110">
        <f t="shared" si="7"/>
        <v>0</v>
      </c>
      <c r="BE20" s="110">
        <f t="shared" si="7"/>
        <v>0</v>
      </c>
      <c r="BF20" s="110">
        <f t="shared" si="7"/>
        <v>0</v>
      </c>
      <c r="BG20" s="110">
        <f t="shared" si="7"/>
        <v>0</v>
      </c>
      <c r="BH20" s="110">
        <f t="shared" si="7"/>
        <v>1</v>
      </c>
      <c r="BI20" s="110">
        <f t="shared" si="7"/>
        <v>0</v>
      </c>
      <c r="BJ20" s="110">
        <f t="shared" si="7"/>
        <v>0</v>
      </c>
      <c r="BK20" s="110">
        <f t="shared" si="7"/>
        <v>0</v>
      </c>
      <c r="BL20" s="110">
        <f t="shared" si="7"/>
        <v>0</v>
      </c>
      <c r="BM20" s="110">
        <f t="shared" si="7"/>
        <v>1</v>
      </c>
      <c r="BN20" s="110">
        <f t="shared" si="7"/>
        <v>0</v>
      </c>
      <c r="BO20" s="110">
        <f t="shared" si="7"/>
        <v>0</v>
      </c>
      <c r="BP20" s="110">
        <f t="shared" si="7"/>
        <v>0</v>
      </c>
      <c r="BQ20" s="110">
        <f t="shared" si="7"/>
        <v>0</v>
      </c>
      <c r="BR20" s="110">
        <f t="shared" si="7"/>
        <v>1</v>
      </c>
      <c r="BS20" s="110">
        <f t="shared" si="7"/>
        <v>0</v>
      </c>
      <c r="BT20" s="110">
        <f t="shared" si="7"/>
        <v>0</v>
      </c>
      <c r="BU20" s="110">
        <f t="shared" si="7"/>
        <v>0</v>
      </c>
      <c r="BV20" s="110">
        <f t="shared" si="7"/>
        <v>0</v>
      </c>
      <c r="BW20" s="110">
        <f t="shared" si="7"/>
        <v>1</v>
      </c>
      <c r="BX20" s="110">
        <f t="shared" si="7"/>
        <v>0</v>
      </c>
      <c r="BY20" s="110">
        <f t="shared" si="7"/>
        <v>0</v>
      </c>
      <c r="BZ20" s="110">
        <f t="shared" si="7"/>
        <v>0</v>
      </c>
      <c r="CA20" s="110">
        <f t="shared" si="7"/>
        <v>0</v>
      </c>
      <c r="CB20" s="110">
        <f t="shared" si="7"/>
        <v>1</v>
      </c>
      <c r="CC20" s="110">
        <f t="shared" si="7"/>
        <v>0</v>
      </c>
      <c r="CD20" s="110">
        <f t="shared" si="7"/>
        <v>0</v>
      </c>
      <c r="CE20" s="110">
        <f t="shared" si="7"/>
        <v>0</v>
      </c>
      <c r="CF20" s="110">
        <f t="shared" si="7"/>
        <v>0</v>
      </c>
      <c r="CG20" s="110">
        <f t="shared" si="7"/>
        <v>0</v>
      </c>
      <c r="CH20" s="110">
        <f t="shared" si="7"/>
        <v>0</v>
      </c>
      <c r="CI20" s="110">
        <f t="shared" si="7"/>
        <v>0</v>
      </c>
      <c r="CJ20" s="110">
        <f t="shared" si="7"/>
        <v>0</v>
      </c>
      <c r="CK20" s="110">
        <f t="shared" si="7"/>
        <v>0</v>
      </c>
      <c r="CL20" s="110">
        <f t="shared" si="7"/>
        <v>1</v>
      </c>
      <c r="CM20" s="110">
        <f t="shared" si="7"/>
        <v>0</v>
      </c>
      <c r="CN20" s="110">
        <f t="shared" si="7"/>
        <v>0</v>
      </c>
    </row>
    <row r="21" spans="1:92" ht="27.75" customHeight="1">
      <c r="A21" s="346">
        <v>8</v>
      </c>
      <c r="B21" s="184">
        <v>8</v>
      </c>
      <c r="C21" s="202" t="e">
        <f>IF(B21="","",VLOOKUP(B21,#REF!,2,1))</f>
        <v>#REF!</v>
      </c>
      <c r="D21" s="324">
        <f>IF(AP7="","",AP7)</f>
      </c>
      <c r="E21" s="325">
        <f>IF(J19="","",-J19)</f>
      </c>
      <c r="F21" s="147" t="s">
        <v>1</v>
      </c>
      <c r="G21" s="325">
        <f>IF(AM7="","",AM7)</f>
      </c>
      <c r="H21" s="326">
        <f>IF(M19="","",-M19)</f>
      </c>
      <c r="I21" s="324">
        <f>IF(AP9="","",AP9)</f>
      </c>
      <c r="J21" s="325"/>
      <c r="K21" s="147" t="s">
        <v>1</v>
      </c>
      <c r="L21" s="325">
        <f>IF(AM9="","",AM9)</f>
      </c>
      <c r="M21" s="326"/>
      <c r="N21" s="324">
        <f>IF(AP11="","",AP11)</f>
      </c>
      <c r="O21" s="325"/>
      <c r="P21" s="147" t="s">
        <v>1</v>
      </c>
      <c r="Q21" s="325">
        <f>IF(AM11="","",AM11)</f>
      </c>
      <c r="R21" s="326"/>
      <c r="S21" s="324">
        <f>IF(AP13="","",AP13)</f>
      </c>
      <c r="T21" s="325"/>
      <c r="U21" s="147" t="s">
        <v>1</v>
      </c>
      <c r="V21" s="325">
        <f>IF(AM13="","",AM13)</f>
      </c>
      <c r="W21" s="326"/>
      <c r="X21" s="324">
        <f>IF(AP15="","",AP15)</f>
      </c>
      <c r="Y21" s="325"/>
      <c r="Z21" s="147" t="s">
        <v>1</v>
      </c>
      <c r="AA21" s="325">
        <f>IF(AM15="","",AM15)</f>
      </c>
      <c r="AB21" s="326"/>
      <c r="AC21" s="324">
        <f>IF(AP17="","",AP17)</f>
      </c>
      <c r="AD21" s="325"/>
      <c r="AE21" s="147" t="s">
        <v>1</v>
      </c>
      <c r="AF21" s="325">
        <f>IF(AM17="","",AM17)</f>
      </c>
      <c r="AG21" s="326"/>
      <c r="AH21" s="324">
        <f>IF(AP19="","",AP19)</f>
      </c>
      <c r="AI21" s="325"/>
      <c r="AJ21" s="147" t="s">
        <v>1</v>
      </c>
      <c r="AK21" s="325">
        <f>IF(AM19="","",AM19)</f>
      </c>
      <c r="AL21" s="326"/>
      <c r="AM21" s="206"/>
      <c r="AN21" s="206"/>
      <c r="AO21" s="206"/>
      <c r="AP21" s="206"/>
      <c r="AQ21" s="206"/>
      <c r="AR21" s="349">
        <f>IF(AS20&lt;&gt;0,BA21+BF21+BK21+BP21+BU21+BZ21+CE21+CJ21,"")</f>
      </c>
      <c r="AS21" s="153">
        <f>IF($AS22&lt;&gt;0,+D21+I21+N21+S21+X21+AC21+AH21+AM21,"")</f>
      </c>
      <c r="AT21" s="154" t="s">
        <v>1</v>
      </c>
      <c r="AU21" s="155">
        <f>IF($AS22&lt;&gt;0,+G21+L21+Q21+V21+AA21+AF21+AK21+AP21,"")</f>
      </c>
      <c r="AV21" s="355">
        <v>8</v>
      </c>
      <c r="AW21" s="188"/>
      <c r="AZ21" s="208"/>
      <c r="BA21" s="110">
        <f>IF(D22="",0,IF(D21&gt;G21,2,1))</f>
        <v>0</v>
      </c>
      <c r="BB21" s="110">
        <f>IF(A22="",0,IF(A21&gt;D21,2,1))</f>
        <v>0</v>
      </c>
      <c r="BC21" s="110"/>
      <c r="BD21" s="110"/>
      <c r="BE21" s="110"/>
      <c r="BF21" s="110">
        <f>IF(I22="",0,IF(I21&gt;L21,2,1))</f>
        <v>0</v>
      </c>
      <c r="BG21" s="110">
        <f>IF(F22="",0,IF(F21&gt;I21,2,1))</f>
        <v>2</v>
      </c>
      <c r="BH21" s="110"/>
      <c r="BI21" s="110"/>
      <c r="BJ21" s="110"/>
      <c r="BK21" s="110">
        <f>IF(N22="",0,IF(N21&gt;Q21,2,1))</f>
        <v>0</v>
      </c>
      <c r="BL21" s="110">
        <f>IF(K22="",0,IF(K21&gt;N21,2,1))</f>
        <v>2</v>
      </c>
      <c r="BM21" s="110"/>
      <c r="BN21" s="110"/>
      <c r="BO21" s="110"/>
      <c r="BP21" s="110">
        <f>IF(S22="",0,IF(S21&gt;V21,2,1))</f>
        <v>0</v>
      </c>
      <c r="BQ21" s="110">
        <f>IF(P22="",0,IF(P21&gt;S21,2,1))</f>
        <v>2</v>
      </c>
      <c r="BR21" s="110"/>
      <c r="BS21" s="110"/>
      <c r="BT21" s="110"/>
      <c r="BU21" s="110">
        <f>IF(X22="",0,IF(X21&gt;AA21,2,1))</f>
        <v>0</v>
      </c>
      <c r="BV21" s="110">
        <f>IF(U22="",0,IF(U21&gt;X21,2,1))</f>
        <v>2</v>
      </c>
      <c r="BW21" s="110"/>
      <c r="BX21" s="110"/>
      <c r="BY21" s="110"/>
      <c r="BZ21" s="110">
        <f>IF(AC22="",0,IF(AC21&gt;AF21,2,1))</f>
        <v>0</v>
      </c>
      <c r="CA21" s="110">
        <f>IF(Z22="",0,IF(Z21&gt;AC21,2,1))</f>
        <v>2</v>
      </c>
      <c r="CB21" s="110"/>
      <c r="CC21" s="110"/>
      <c r="CD21" s="110"/>
      <c r="CE21" s="110">
        <f>IF(AH22="",0,IF(AH21&gt;AK21,2,1))</f>
        <v>0</v>
      </c>
      <c r="CF21" s="110">
        <f>IF(AE22="",0,IF(AE21&gt;AH21,2,1))</f>
        <v>2</v>
      </c>
      <c r="CG21" s="110"/>
      <c r="CH21" s="110"/>
      <c r="CI21" s="110"/>
      <c r="CJ21" s="110">
        <f>IF(AM22="",0,IF(AM21&gt;AP21,2,1))</f>
        <v>0</v>
      </c>
      <c r="CK21" s="110">
        <f>IF(AJ22="",0,IF(AJ21&gt;AM21,2,1))</f>
        <v>2</v>
      </c>
      <c r="CL21" s="110"/>
      <c r="CM21" s="110"/>
      <c r="CN21" s="110"/>
    </row>
    <row r="22" spans="1:92" ht="27.75" customHeight="1" thickBot="1">
      <c r="A22" s="347"/>
      <c r="B22" s="204"/>
      <c r="C22" s="238" t="e">
        <f>IF(B21="","",VLOOKUP(B21,#REF!,3,1))</f>
        <v>#REF!</v>
      </c>
      <c r="D22" s="321">
        <f>IF(AP8="","",AP8)</f>
      </c>
      <c r="E22" s="322"/>
      <c r="F22" s="241" t="s">
        <v>1</v>
      </c>
      <c r="G22" s="322">
        <f>IF(AM8="","",AM8)</f>
      </c>
      <c r="H22" s="323"/>
      <c r="I22" s="321">
        <f>IF(AP10="","",AP10)</f>
      </c>
      <c r="J22" s="322"/>
      <c r="K22" s="241" t="s">
        <v>1</v>
      </c>
      <c r="L22" s="322">
        <f>IF(AM10="","",AM10)</f>
      </c>
      <c r="M22" s="323"/>
      <c r="N22" s="321">
        <f>IF(AP12="","",AP12)</f>
      </c>
      <c r="O22" s="322"/>
      <c r="P22" s="241" t="s">
        <v>1</v>
      </c>
      <c r="Q22" s="322">
        <f>IF(AM12="","",AM12)</f>
      </c>
      <c r="R22" s="323"/>
      <c r="S22" s="321">
        <f>IF(AP14="","",AP14)</f>
      </c>
      <c r="T22" s="322"/>
      <c r="U22" s="241" t="s">
        <v>1</v>
      </c>
      <c r="V22" s="322">
        <f>IF(AM14="","",AM14)</f>
      </c>
      <c r="W22" s="323"/>
      <c r="X22" s="321">
        <f>IF(AP16="","",AP16)</f>
      </c>
      <c r="Y22" s="322"/>
      <c r="Z22" s="241" t="s">
        <v>1</v>
      </c>
      <c r="AA22" s="322">
        <f>IF(AM16="","",AM16)</f>
      </c>
      <c r="AB22" s="323"/>
      <c r="AC22" s="321">
        <f>IF(AP18="","",AP18)</f>
      </c>
      <c r="AD22" s="322"/>
      <c r="AE22" s="241" t="s">
        <v>1</v>
      </c>
      <c r="AF22" s="322">
        <f>IF(AM18="","",AM18)</f>
      </c>
      <c r="AG22" s="323"/>
      <c r="AH22" s="321">
        <f>IF(AP20="","",AP20)</f>
      </c>
      <c r="AI22" s="322"/>
      <c r="AJ22" s="241" t="s">
        <v>1</v>
      </c>
      <c r="AK22" s="322">
        <f>IF(AM20="","",AM20)</f>
      </c>
      <c r="AL22" s="323"/>
      <c r="AM22" s="210"/>
      <c r="AN22" s="210"/>
      <c r="AO22" s="210"/>
      <c r="AP22" s="210"/>
      <c r="AQ22" s="210"/>
      <c r="AR22" s="350"/>
      <c r="AS22" s="250">
        <f>COUNT(D22:AQ22)</f>
        <v>0</v>
      </c>
      <c r="AT22" s="251"/>
      <c r="AU22" s="252"/>
      <c r="AV22" s="356"/>
      <c r="AW22" s="188"/>
      <c r="AZ22" s="208"/>
      <c r="BA22" s="110">
        <f aca="true" t="shared" si="8" ref="BA22:CN22">IF(D22="",0,IF(MID(D22,1,1)="-",-1,1))</f>
        <v>0</v>
      </c>
      <c r="BB22" s="110">
        <f t="shared" si="8"/>
        <v>0</v>
      </c>
      <c r="BC22" s="110">
        <f t="shared" si="8"/>
        <v>1</v>
      </c>
      <c r="BD22" s="110">
        <f t="shared" si="8"/>
        <v>0</v>
      </c>
      <c r="BE22" s="110">
        <f t="shared" si="8"/>
        <v>0</v>
      </c>
      <c r="BF22" s="110">
        <f t="shared" si="8"/>
        <v>0</v>
      </c>
      <c r="BG22" s="110">
        <f t="shared" si="8"/>
        <v>0</v>
      </c>
      <c r="BH22" s="110">
        <f t="shared" si="8"/>
        <v>1</v>
      </c>
      <c r="BI22" s="110">
        <f t="shared" si="8"/>
        <v>0</v>
      </c>
      <c r="BJ22" s="110">
        <f t="shared" si="8"/>
        <v>0</v>
      </c>
      <c r="BK22" s="110">
        <f t="shared" si="8"/>
        <v>0</v>
      </c>
      <c r="BL22" s="110">
        <f t="shared" si="8"/>
        <v>0</v>
      </c>
      <c r="BM22" s="110">
        <f t="shared" si="8"/>
        <v>1</v>
      </c>
      <c r="BN22" s="110">
        <f t="shared" si="8"/>
        <v>0</v>
      </c>
      <c r="BO22" s="110">
        <f t="shared" si="8"/>
        <v>0</v>
      </c>
      <c r="BP22" s="110">
        <f t="shared" si="8"/>
        <v>0</v>
      </c>
      <c r="BQ22" s="110">
        <f t="shared" si="8"/>
        <v>0</v>
      </c>
      <c r="BR22" s="110">
        <f t="shared" si="8"/>
        <v>1</v>
      </c>
      <c r="BS22" s="110">
        <f t="shared" si="8"/>
        <v>0</v>
      </c>
      <c r="BT22" s="110">
        <f t="shared" si="8"/>
        <v>0</v>
      </c>
      <c r="BU22" s="110">
        <f t="shared" si="8"/>
        <v>0</v>
      </c>
      <c r="BV22" s="110">
        <f t="shared" si="8"/>
        <v>0</v>
      </c>
      <c r="BW22" s="110">
        <f t="shared" si="8"/>
        <v>1</v>
      </c>
      <c r="BX22" s="110">
        <f t="shared" si="8"/>
        <v>0</v>
      </c>
      <c r="BY22" s="110">
        <f t="shared" si="8"/>
        <v>0</v>
      </c>
      <c r="BZ22" s="110">
        <f t="shared" si="8"/>
        <v>0</v>
      </c>
      <c r="CA22" s="110">
        <f t="shared" si="8"/>
        <v>0</v>
      </c>
      <c r="CB22" s="110">
        <f t="shared" si="8"/>
        <v>1</v>
      </c>
      <c r="CC22" s="110">
        <f t="shared" si="8"/>
        <v>0</v>
      </c>
      <c r="CD22" s="110">
        <f t="shared" si="8"/>
        <v>0</v>
      </c>
      <c r="CE22" s="110">
        <f t="shared" si="8"/>
        <v>0</v>
      </c>
      <c r="CF22" s="110">
        <f t="shared" si="8"/>
        <v>0</v>
      </c>
      <c r="CG22" s="110">
        <f t="shared" si="8"/>
        <v>1</v>
      </c>
      <c r="CH22" s="110">
        <f t="shared" si="8"/>
        <v>0</v>
      </c>
      <c r="CI22" s="110">
        <f t="shared" si="8"/>
        <v>0</v>
      </c>
      <c r="CJ22" s="110">
        <f t="shared" si="8"/>
        <v>0</v>
      </c>
      <c r="CK22" s="110">
        <f t="shared" si="8"/>
        <v>0</v>
      </c>
      <c r="CL22" s="110">
        <f t="shared" si="8"/>
        <v>0</v>
      </c>
      <c r="CM22" s="110">
        <f t="shared" si="8"/>
        <v>0</v>
      </c>
      <c r="CN22" s="110">
        <f t="shared" si="8"/>
        <v>0</v>
      </c>
    </row>
    <row r="23" spans="1:49" ht="25.5">
      <c r="A23" s="212"/>
      <c r="B23" s="212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213"/>
      <c r="T23" s="187"/>
      <c r="U23" s="187"/>
      <c r="V23" s="187"/>
      <c r="W23" s="187"/>
      <c r="X23" s="187"/>
      <c r="Y23" s="187"/>
      <c r="Z23" s="187"/>
      <c r="AA23" s="187"/>
      <c r="AB23" s="187"/>
      <c r="AC23" s="188"/>
      <c r="AD23" s="188"/>
      <c r="AE23" s="187"/>
      <c r="AF23" s="187"/>
      <c r="AG23" s="187"/>
      <c r="AH23" s="188"/>
      <c r="AI23" s="188"/>
      <c r="AJ23" s="187"/>
      <c r="AK23" s="187"/>
      <c r="AL23" s="187"/>
      <c r="AM23" s="188"/>
      <c r="AN23" s="188"/>
      <c r="AO23" s="187"/>
      <c r="AP23" s="187"/>
      <c r="AQ23" s="187"/>
      <c r="AR23" s="187"/>
      <c r="AS23" s="187"/>
      <c r="AT23" s="187"/>
      <c r="AU23" s="187"/>
      <c r="AV23" s="187"/>
      <c r="AW23" s="195"/>
    </row>
    <row r="24" spans="1:254" ht="20.25">
      <c r="A24" s="214"/>
      <c r="B24" s="214"/>
      <c r="C24" s="215"/>
      <c r="D24" s="216" t="s">
        <v>41</v>
      </c>
      <c r="E24" s="216"/>
      <c r="F24" s="216">
        <v>1</v>
      </c>
      <c r="G24" s="216"/>
      <c r="H24" s="216"/>
      <c r="I24" s="216"/>
      <c r="J24" s="216"/>
      <c r="K24" s="216">
        <v>2</v>
      </c>
      <c r="L24" s="216"/>
      <c r="M24" s="216"/>
      <c r="N24" s="216"/>
      <c r="O24" s="216"/>
      <c r="P24" s="216">
        <v>3</v>
      </c>
      <c r="Q24" s="216"/>
      <c r="R24" s="216"/>
      <c r="S24" s="216"/>
      <c r="T24" s="216"/>
      <c r="U24" s="216">
        <v>4</v>
      </c>
      <c r="V24" s="216"/>
      <c r="W24" s="216"/>
      <c r="X24" s="216"/>
      <c r="Y24" s="216"/>
      <c r="Z24" s="216">
        <v>5</v>
      </c>
      <c r="AA24" s="216"/>
      <c r="AB24" s="216"/>
      <c r="AC24" s="216"/>
      <c r="AD24" s="216"/>
      <c r="AE24" s="216">
        <v>6</v>
      </c>
      <c r="AF24" s="216"/>
      <c r="AG24" s="216"/>
      <c r="AH24" s="216"/>
      <c r="AI24" s="216"/>
      <c r="AJ24" s="216">
        <v>7</v>
      </c>
      <c r="AK24" s="216"/>
      <c r="AL24" s="217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7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/>
      <c r="BZ24" s="215"/>
      <c r="CA24" s="215"/>
      <c r="CB24" s="215"/>
      <c r="CC24" s="215"/>
      <c r="CD24" s="215"/>
      <c r="CE24" s="215"/>
      <c r="CF24" s="215"/>
      <c r="CG24" s="215"/>
      <c r="CH24" s="215"/>
      <c r="CI24" s="215"/>
      <c r="CJ24" s="215"/>
      <c r="CK24" s="215"/>
      <c r="CL24" s="215"/>
      <c r="CM24" s="215"/>
      <c r="CN24" s="215"/>
      <c r="CO24" s="215"/>
      <c r="CP24" s="215"/>
      <c r="CQ24" s="215"/>
      <c r="CR24" s="215"/>
      <c r="CS24" s="215"/>
      <c r="CT24" s="215"/>
      <c r="CU24" s="215"/>
      <c r="CV24" s="215"/>
      <c r="CW24" s="215"/>
      <c r="CX24" s="215"/>
      <c r="CY24" s="215"/>
      <c r="CZ24" s="215"/>
      <c r="DA24" s="215"/>
      <c r="DB24" s="215"/>
      <c r="DC24" s="215"/>
      <c r="DD24" s="215"/>
      <c r="DE24" s="215"/>
      <c r="DF24" s="215"/>
      <c r="DG24" s="215"/>
      <c r="DH24" s="215"/>
      <c r="DI24" s="215"/>
      <c r="DJ24" s="215"/>
      <c r="DK24" s="215"/>
      <c r="DL24" s="215"/>
      <c r="DM24" s="215"/>
      <c r="DN24" s="215"/>
      <c r="DO24" s="215"/>
      <c r="DP24" s="215"/>
      <c r="DQ24" s="215"/>
      <c r="DR24" s="215"/>
      <c r="DS24" s="215"/>
      <c r="DT24" s="215"/>
      <c r="DU24" s="215"/>
      <c r="DV24" s="215"/>
      <c r="DW24" s="215"/>
      <c r="DX24" s="215"/>
      <c r="DY24" s="215"/>
      <c r="DZ24" s="215"/>
      <c r="EA24" s="215"/>
      <c r="EB24" s="215"/>
      <c r="EC24" s="215"/>
      <c r="ED24" s="215"/>
      <c r="EE24" s="215"/>
      <c r="EF24" s="215"/>
      <c r="EG24" s="215"/>
      <c r="EH24" s="215"/>
      <c r="EI24" s="215"/>
      <c r="EJ24" s="215"/>
      <c r="EK24" s="215"/>
      <c r="EL24" s="215"/>
      <c r="EM24" s="215"/>
      <c r="EN24" s="215"/>
      <c r="EO24" s="215"/>
      <c r="EP24" s="215"/>
      <c r="EQ24" s="215"/>
      <c r="ER24" s="215"/>
      <c r="ES24" s="215"/>
      <c r="ET24" s="215"/>
      <c r="EU24" s="215"/>
      <c r="EV24" s="215"/>
      <c r="EW24" s="215"/>
      <c r="EX24" s="215"/>
      <c r="EY24" s="215"/>
      <c r="EZ24" s="215"/>
      <c r="FA24" s="215"/>
      <c r="FB24" s="215"/>
      <c r="FC24" s="215"/>
      <c r="FD24" s="215"/>
      <c r="FE24" s="215"/>
      <c r="FF24" s="215"/>
      <c r="FG24" s="215"/>
      <c r="FH24" s="215"/>
      <c r="FI24" s="215"/>
      <c r="FJ24" s="215"/>
      <c r="FK24" s="215"/>
      <c r="FL24" s="215"/>
      <c r="FM24" s="215"/>
      <c r="FN24" s="215"/>
      <c r="FO24" s="215"/>
      <c r="FP24" s="215"/>
      <c r="FQ24" s="215"/>
      <c r="FR24" s="215"/>
      <c r="FS24" s="215"/>
      <c r="FT24" s="215"/>
      <c r="FU24" s="215"/>
      <c r="FV24" s="215"/>
      <c r="FW24" s="215"/>
      <c r="FX24" s="215"/>
      <c r="FY24" s="215"/>
      <c r="FZ24" s="215"/>
      <c r="GA24" s="215"/>
      <c r="GB24" s="215"/>
      <c r="GC24" s="215"/>
      <c r="GD24" s="215"/>
      <c r="GE24" s="215"/>
      <c r="GF24" s="215"/>
      <c r="GG24" s="215"/>
      <c r="GH24" s="215"/>
      <c r="GI24" s="215"/>
      <c r="GJ24" s="215"/>
      <c r="GK24" s="215"/>
      <c r="GL24" s="215"/>
      <c r="GM24" s="215"/>
      <c r="GN24" s="215"/>
      <c r="GO24" s="215"/>
      <c r="GP24" s="215"/>
      <c r="GQ24" s="215"/>
      <c r="GR24" s="215"/>
      <c r="GS24" s="215"/>
      <c r="GT24" s="215"/>
      <c r="GU24" s="215"/>
      <c r="GV24" s="215"/>
      <c r="GW24" s="215"/>
      <c r="GX24" s="215"/>
      <c r="GY24" s="215"/>
      <c r="GZ24" s="215"/>
      <c r="HA24" s="215"/>
      <c r="HB24" s="215"/>
      <c r="HC24" s="215"/>
      <c r="HD24" s="215"/>
      <c r="HE24" s="215"/>
      <c r="HF24" s="215"/>
      <c r="HG24" s="215"/>
      <c r="HH24" s="215"/>
      <c r="HI24" s="215"/>
      <c r="HJ24" s="215"/>
      <c r="HK24" s="215"/>
      <c r="HL24" s="215"/>
      <c r="HM24" s="215"/>
      <c r="HN24" s="215"/>
      <c r="HO24" s="215"/>
      <c r="HP24" s="215"/>
      <c r="HQ24" s="215"/>
      <c r="HR24" s="215"/>
      <c r="HS24" s="215"/>
      <c r="HT24" s="215"/>
      <c r="HU24" s="215"/>
      <c r="HV24" s="215"/>
      <c r="HW24" s="215"/>
      <c r="HX24" s="215"/>
      <c r="HY24" s="215"/>
      <c r="HZ24" s="215"/>
      <c r="IA24" s="215"/>
      <c r="IB24" s="215"/>
      <c r="IC24" s="215"/>
      <c r="ID24" s="215"/>
      <c r="IE24" s="215"/>
      <c r="IF24" s="215"/>
      <c r="IG24" s="215"/>
      <c r="IH24" s="215"/>
      <c r="II24" s="215"/>
      <c r="IJ24" s="215"/>
      <c r="IK24" s="215"/>
      <c r="IL24" s="215"/>
      <c r="IM24" s="215"/>
      <c r="IN24" s="215"/>
      <c r="IO24" s="215"/>
      <c r="IP24" s="215"/>
      <c r="IQ24" s="215"/>
      <c r="IR24" s="215"/>
      <c r="IS24" s="215"/>
      <c r="IT24" s="215"/>
    </row>
    <row r="25" spans="1:254" ht="23.25">
      <c r="A25" s="218"/>
      <c r="B25" s="218"/>
      <c r="C25" s="219" t="s">
        <v>42</v>
      </c>
      <c r="D25" s="220"/>
      <c r="E25" s="220"/>
      <c r="F25" s="220" t="s">
        <v>43</v>
      </c>
      <c r="G25" s="220"/>
      <c r="H25" s="220"/>
      <c r="I25" s="220"/>
      <c r="J25" s="220"/>
      <c r="K25" s="221" t="s">
        <v>44</v>
      </c>
      <c r="L25" s="220"/>
      <c r="M25" s="220"/>
      <c r="N25" s="220"/>
      <c r="O25" s="220"/>
      <c r="P25" s="220" t="s">
        <v>45</v>
      </c>
      <c r="Q25" s="220"/>
      <c r="R25" s="220"/>
      <c r="S25" s="220"/>
      <c r="T25" s="220"/>
      <c r="U25" s="220" t="s">
        <v>46</v>
      </c>
      <c r="V25" s="220"/>
      <c r="W25" s="220"/>
      <c r="X25" s="220"/>
      <c r="Y25" s="220"/>
      <c r="Z25" s="220" t="s">
        <v>47</v>
      </c>
      <c r="AA25" s="220"/>
      <c r="AB25" s="220"/>
      <c r="AC25" s="220"/>
      <c r="AD25" s="220"/>
      <c r="AE25" s="220" t="s">
        <v>48</v>
      </c>
      <c r="AF25" s="220"/>
      <c r="AG25" s="220"/>
      <c r="AH25" s="220"/>
      <c r="AI25" s="220"/>
      <c r="AJ25" s="220" t="s">
        <v>49</v>
      </c>
      <c r="AK25" s="220"/>
      <c r="AL25" s="220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20"/>
      <c r="AX25" s="218"/>
      <c r="AY25" s="218"/>
      <c r="AZ25" s="218"/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18"/>
      <c r="BL25" s="218"/>
      <c r="BM25" s="218"/>
      <c r="BN25" s="218"/>
      <c r="BO25" s="218"/>
      <c r="BP25" s="218"/>
      <c r="BQ25" s="218"/>
      <c r="BR25" s="218"/>
      <c r="BS25" s="218"/>
      <c r="BT25" s="218"/>
      <c r="BU25" s="218"/>
      <c r="BV25" s="218"/>
      <c r="BW25" s="218"/>
      <c r="BX25" s="218"/>
      <c r="BY25" s="218"/>
      <c r="BZ25" s="218"/>
      <c r="CA25" s="218"/>
      <c r="CB25" s="218"/>
      <c r="CC25" s="218"/>
      <c r="CD25" s="218"/>
      <c r="CE25" s="218"/>
      <c r="CF25" s="218"/>
      <c r="CG25" s="218"/>
      <c r="CH25" s="218"/>
      <c r="CI25" s="218"/>
      <c r="CJ25" s="218"/>
      <c r="CK25" s="218"/>
      <c r="CL25" s="218"/>
      <c r="CM25" s="218"/>
      <c r="CN25" s="218"/>
      <c r="CO25" s="218"/>
      <c r="CP25" s="218"/>
      <c r="CQ25" s="218"/>
      <c r="CR25" s="218"/>
      <c r="CS25" s="218"/>
      <c r="CT25" s="218"/>
      <c r="CU25" s="218"/>
      <c r="CV25" s="218"/>
      <c r="CW25" s="218"/>
      <c r="CX25" s="218"/>
      <c r="CY25" s="218"/>
      <c r="CZ25" s="218"/>
      <c r="DA25" s="218"/>
      <c r="DB25" s="218"/>
      <c r="DC25" s="218"/>
      <c r="DD25" s="218"/>
      <c r="DE25" s="218"/>
      <c r="DF25" s="218"/>
      <c r="DG25" s="218"/>
      <c r="DH25" s="218"/>
      <c r="DI25" s="218"/>
      <c r="DJ25" s="218"/>
      <c r="DK25" s="218"/>
      <c r="DL25" s="218"/>
      <c r="DM25" s="218"/>
      <c r="DN25" s="218"/>
      <c r="DO25" s="218"/>
      <c r="DP25" s="218"/>
      <c r="DQ25" s="218"/>
      <c r="DR25" s="218"/>
      <c r="DS25" s="218"/>
      <c r="DT25" s="218"/>
      <c r="DU25" s="218"/>
      <c r="DV25" s="218"/>
      <c r="DW25" s="218"/>
      <c r="DX25" s="218"/>
      <c r="DY25" s="218"/>
      <c r="DZ25" s="218"/>
      <c r="EA25" s="218"/>
      <c r="EB25" s="218"/>
      <c r="EC25" s="218"/>
      <c r="ED25" s="218"/>
      <c r="EE25" s="218"/>
      <c r="EF25" s="218"/>
      <c r="EG25" s="218"/>
      <c r="EH25" s="218"/>
      <c r="EI25" s="218"/>
      <c r="EJ25" s="218"/>
      <c r="EK25" s="218"/>
      <c r="EL25" s="218"/>
      <c r="EM25" s="218"/>
      <c r="EN25" s="218"/>
      <c r="EO25" s="218"/>
      <c r="EP25" s="218"/>
      <c r="EQ25" s="218"/>
      <c r="ER25" s="218"/>
      <c r="ES25" s="218"/>
      <c r="ET25" s="218"/>
      <c r="EU25" s="218"/>
      <c r="EV25" s="218"/>
      <c r="EW25" s="218"/>
      <c r="EX25" s="218"/>
      <c r="EY25" s="218"/>
      <c r="EZ25" s="218"/>
      <c r="FA25" s="218"/>
      <c r="FB25" s="218"/>
      <c r="FC25" s="218"/>
      <c r="FD25" s="218"/>
      <c r="FE25" s="218"/>
      <c r="FF25" s="218"/>
      <c r="FG25" s="218"/>
      <c r="FH25" s="218"/>
      <c r="FI25" s="218"/>
      <c r="FJ25" s="218"/>
      <c r="FK25" s="218"/>
      <c r="FL25" s="218"/>
      <c r="FM25" s="218"/>
      <c r="FN25" s="218"/>
      <c r="FO25" s="218"/>
      <c r="FP25" s="218"/>
      <c r="FQ25" s="218"/>
      <c r="FR25" s="218"/>
      <c r="FS25" s="218"/>
      <c r="FT25" s="218"/>
      <c r="FU25" s="218"/>
      <c r="FV25" s="218"/>
      <c r="FW25" s="218"/>
      <c r="FX25" s="218"/>
      <c r="FY25" s="218"/>
      <c r="FZ25" s="218"/>
      <c r="GA25" s="218"/>
      <c r="GB25" s="218"/>
      <c r="GC25" s="218"/>
      <c r="GD25" s="218"/>
      <c r="GE25" s="218"/>
      <c r="GF25" s="218"/>
      <c r="GG25" s="218"/>
      <c r="GH25" s="218"/>
      <c r="GI25" s="218"/>
      <c r="GJ25" s="218"/>
      <c r="GK25" s="218"/>
      <c r="GL25" s="218"/>
      <c r="GM25" s="218"/>
      <c r="GN25" s="218"/>
      <c r="GO25" s="218"/>
      <c r="GP25" s="218"/>
      <c r="GQ25" s="218"/>
      <c r="GR25" s="218"/>
      <c r="GS25" s="218"/>
      <c r="GT25" s="218"/>
      <c r="GU25" s="218"/>
      <c r="GV25" s="218"/>
      <c r="GW25" s="218"/>
      <c r="GX25" s="218"/>
      <c r="GY25" s="218"/>
      <c r="GZ25" s="218"/>
      <c r="HA25" s="218"/>
      <c r="HB25" s="218"/>
      <c r="HC25" s="218"/>
      <c r="HD25" s="218"/>
      <c r="HE25" s="218"/>
      <c r="HF25" s="218"/>
      <c r="HG25" s="218"/>
      <c r="HH25" s="218"/>
      <c r="HI25" s="218"/>
      <c r="HJ25" s="218"/>
      <c r="HK25" s="218"/>
      <c r="HL25" s="218"/>
      <c r="HM25" s="218"/>
      <c r="HN25" s="218"/>
      <c r="HO25" s="218"/>
      <c r="HP25" s="218"/>
      <c r="HQ25" s="218"/>
      <c r="HR25" s="218"/>
      <c r="HS25" s="218"/>
      <c r="HT25" s="218"/>
      <c r="HU25" s="218"/>
      <c r="HV25" s="218"/>
      <c r="HW25" s="218"/>
      <c r="HX25" s="218"/>
      <c r="HY25" s="218"/>
      <c r="HZ25" s="218"/>
      <c r="IA25" s="218"/>
      <c r="IB25" s="218"/>
      <c r="IC25" s="218"/>
      <c r="ID25" s="218"/>
      <c r="IE25" s="218"/>
      <c r="IF25" s="218"/>
      <c r="IG25" s="218"/>
      <c r="IH25" s="218"/>
      <c r="II25" s="218"/>
      <c r="IJ25" s="218"/>
      <c r="IK25" s="218"/>
      <c r="IL25" s="218"/>
      <c r="IM25" s="218"/>
      <c r="IN25" s="218"/>
      <c r="IO25" s="218"/>
      <c r="IP25" s="218"/>
      <c r="IQ25" s="218"/>
      <c r="IR25" s="218"/>
      <c r="IS25" s="218"/>
      <c r="IT25" s="218"/>
    </row>
    <row r="26" spans="1:254" ht="23.25">
      <c r="A26" s="218"/>
      <c r="B26" s="218"/>
      <c r="C26" s="222"/>
      <c r="D26" s="220"/>
      <c r="E26" s="220"/>
      <c r="F26" s="220" t="s">
        <v>50</v>
      </c>
      <c r="G26" s="220"/>
      <c r="H26" s="220"/>
      <c r="I26" s="220"/>
      <c r="J26" s="220"/>
      <c r="K26" s="220" t="s">
        <v>51</v>
      </c>
      <c r="L26" s="220"/>
      <c r="M26" s="220"/>
      <c r="N26" s="220"/>
      <c r="O26" s="220"/>
      <c r="P26" s="220" t="s">
        <v>52</v>
      </c>
      <c r="Q26" s="220"/>
      <c r="R26" s="220"/>
      <c r="S26" s="220"/>
      <c r="T26" s="220"/>
      <c r="U26" s="220" t="s">
        <v>53</v>
      </c>
      <c r="V26" s="220"/>
      <c r="W26" s="220"/>
      <c r="X26" s="220"/>
      <c r="Y26" s="220"/>
      <c r="Z26" s="220" t="s">
        <v>54</v>
      </c>
      <c r="AA26" s="220"/>
      <c r="AB26" s="220"/>
      <c r="AC26" s="220"/>
      <c r="AD26" s="220"/>
      <c r="AE26" s="220" t="s">
        <v>55</v>
      </c>
      <c r="AF26" s="220"/>
      <c r="AG26" s="220"/>
      <c r="AH26" s="220"/>
      <c r="AI26" s="220"/>
      <c r="AJ26" s="220" t="s">
        <v>56</v>
      </c>
      <c r="AK26" s="220"/>
      <c r="AL26" s="220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/>
      <c r="BB26" s="218"/>
      <c r="BC26" s="218"/>
      <c r="BD26" s="218"/>
      <c r="BE26" s="218"/>
      <c r="BF26" s="218"/>
      <c r="BG26" s="218"/>
      <c r="BH26" s="218"/>
      <c r="BI26" s="218"/>
      <c r="BJ26" s="218"/>
      <c r="BK26" s="218"/>
      <c r="BL26" s="218"/>
      <c r="BM26" s="218"/>
      <c r="BN26" s="218"/>
      <c r="BO26" s="218"/>
      <c r="BP26" s="218"/>
      <c r="BQ26" s="218"/>
      <c r="BR26" s="218"/>
      <c r="BS26" s="218"/>
      <c r="BT26" s="218"/>
      <c r="BU26" s="218"/>
      <c r="BV26" s="218"/>
      <c r="BW26" s="218"/>
      <c r="BX26" s="218"/>
      <c r="BY26" s="218"/>
      <c r="BZ26" s="218"/>
      <c r="CA26" s="218"/>
      <c r="CB26" s="218"/>
      <c r="CC26" s="218"/>
      <c r="CD26" s="218"/>
      <c r="CE26" s="218"/>
      <c r="CF26" s="218"/>
      <c r="CG26" s="218"/>
      <c r="CH26" s="218"/>
      <c r="CI26" s="218"/>
      <c r="CJ26" s="218"/>
      <c r="CK26" s="218"/>
      <c r="CL26" s="218"/>
      <c r="CM26" s="218"/>
      <c r="CN26" s="218"/>
      <c r="CO26" s="218"/>
      <c r="CP26" s="218"/>
      <c r="CQ26" s="218"/>
      <c r="CR26" s="218"/>
      <c r="CS26" s="218"/>
      <c r="CT26" s="218"/>
      <c r="CU26" s="218"/>
      <c r="CV26" s="218"/>
      <c r="CW26" s="218"/>
      <c r="CX26" s="218"/>
      <c r="CY26" s="218"/>
      <c r="CZ26" s="218"/>
      <c r="DA26" s="218"/>
      <c r="DB26" s="218"/>
      <c r="DC26" s="218"/>
      <c r="DD26" s="218"/>
      <c r="DE26" s="218"/>
      <c r="DF26" s="218"/>
      <c r="DG26" s="218"/>
      <c r="DH26" s="218"/>
      <c r="DI26" s="218"/>
      <c r="DJ26" s="218"/>
      <c r="DK26" s="218"/>
      <c r="DL26" s="218"/>
      <c r="DM26" s="218"/>
      <c r="DN26" s="218"/>
      <c r="DO26" s="218"/>
      <c r="DP26" s="218"/>
      <c r="DQ26" s="218"/>
      <c r="DR26" s="218"/>
      <c r="DS26" s="218"/>
      <c r="DT26" s="218"/>
      <c r="DU26" s="218"/>
      <c r="DV26" s="218"/>
      <c r="DW26" s="218"/>
      <c r="DX26" s="218"/>
      <c r="DY26" s="218"/>
      <c r="DZ26" s="218"/>
      <c r="EA26" s="218"/>
      <c r="EB26" s="218"/>
      <c r="EC26" s="218"/>
      <c r="ED26" s="218"/>
      <c r="EE26" s="218"/>
      <c r="EF26" s="218"/>
      <c r="EG26" s="218"/>
      <c r="EH26" s="218"/>
      <c r="EI26" s="218"/>
      <c r="EJ26" s="218"/>
      <c r="EK26" s="218"/>
      <c r="EL26" s="218"/>
      <c r="EM26" s="218"/>
      <c r="EN26" s="218"/>
      <c r="EO26" s="218"/>
      <c r="EP26" s="218"/>
      <c r="EQ26" s="218"/>
      <c r="ER26" s="218"/>
      <c r="ES26" s="218"/>
      <c r="ET26" s="218"/>
      <c r="EU26" s="218"/>
      <c r="EV26" s="218"/>
      <c r="EW26" s="218"/>
      <c r="EX26" s="218"/>
      <c r="EY26" s="218"/>
      <c r="EZ26" s="218"/>
      <c r="FA26" s="218"/>
      <c r="FB26" s="218"/>
      <c r="FC26" s="218"/>
      <c r="FD26" s="218"/>
      <c r="FE26" s="218"/>
      <c r="FF26" s="218"/>
      <c r="FG26" s="218"/>
      <c r="FH26" s="218"/>
      <c r="FI26" s="218"/>
      <c r="FJ26" s="218"/>
      <c r="FK26" s="218"/>
      <c r="FL26" s="218"/>
      <c r="FM26" s="218"/>
      <c r="FN26" s="218"/>
      <c r="FO26" s="218"/>
      <c r="FP26" s="218"/>
      <c r="FQ26" s="218"/>
      <c r="FR26" s="218"/>
      <c r="FS26" s="218"/>
      <c r="FT26" s="218"/>
      <c r="FU26" s="218"/>
      <c r="FV26" s="218"/>
      <c r="FW26" s="218"/>
      <c r="FX26" s="218"/>
      <c r="FY26" s="218"/>
      <c r="FZ26" s="218"/>
      <c r="GA26" s="218"/>
      <c r="GB26" s="218"/>
      <c r="GC26" s="218"/>
      <c r="GD26" s="218"/>
      <c r="GE26" s="218"/>
      <c r="GF26" s="218"/>
      <c r="GG26" s="218"/>
      <c r="GH26" s="218"/>
      <c r="GI26" s="218"/>
      <c r="GJ26" s="218"/>
      <c r="GK26" s="218"/>
      <c r="GL26" s="218"/>
      <c r="GM26" s="218"/>
      <c r="GN26" s="218"/>
      <c r="GO26" s="218"/>
      <c r="GP26" s="218"/>
      <c r="GQ26" s="218"/>
      <c r="GR26" s="218"/>
      <c r="GS26" s="218"/>
      <c r="GT26" s="218"/>
      <c r="GU26" s="218"/>
      <c r="GV26" s="218"/>
      <c r="GW26" s="218"/>
      <c r="GX26" s="218"/>
      <c r="GY26" s="218"/>
      <c r="GZ26" s="218"/>
      <c r="HA26" s="218"/>
      <c r="HB26" s="218"/>
      <c r="HC26" s="218"/>
      <c r="HD26" s="218"/>
      <c r="HE26" s="218"/>
      <c r="HF26" s="218"/>
      <c r="HG26" s="218"/>
      <c r="HH26" s="218"/>
      <c r="HI26" s="218"/>
      <c r="HJ26" s="218"/>
      <c r="HK26" s="218"/>
      <c r="HL26" s="218"/>
      <c r="HM26" s="218"/>
      <c r="HN26" s="218"/>
      <c r="HO26" s="218"/>
      <c r="HP26" s="218"/>
      <c r="HQ26" s="218"/>
      <c r="HR26" s="218"/>
      <c r="HS26" s="218"/>
      <c r="HT26" s="218"/>
      <c r="HU26" s="218"/>
      <c r="HV26" s="218"/>
      <c r="HW26" s="218"/>
      <c r="HX26" s="218"/>
      <c r="HY26" s="218"/>
      <c r="HZ26" s="218"/>
      <c r="IA26" s="218"/>
      <c r="IB26" s="218"/>
      <c r="IC26" s="218"/>
      <c r="ID26" s="218"/>
      <c r="IE26" s="218"/>
      <c r="IF26" s="218"/>
      <c r="IG26" s="218"/>
      <c r="IH26" s="218"/>
      <c r="II26" s="218"/>
      <c r="IJ26" s="218"/>
      <c r="IK26" s="218"/>
      <c r="IL26" s="218"/>
      <c r="IM26" s="218"/>
      <c r="IN26" s="218"/>
      <c r="IO26" s="218"/>
      <c r="IP26" s="218"/>
      <c r="IQ26" s="218"/>
      <c r="IR26" s="218"/>
      <c r="IS26" s="218"/>
      <c r="IT26" s="218"/>
    </row>
    <row r="27" spans="1:254" ht="23.25">
      <c r="A27" s="218"/>
      <c r="B27" s="218"/>
      <c r="C27" s="223"/>
      <c r="D27" s="220"/>
      <c r="E27" s="220"/>
      <c r="F27" s="220" t="s">
        <v>57</v>
      </c>
      <c r="G27" s="220"/>
      <c r="H27" s="220"/>
      <c r="I27" s="220"/>
      <c r="J27" s="220"/>
      <c r="K27" s="220" t="s">
        <v>58</v>
      </c>
      <c r="L27" s="220"/>
      <c r="M27" s="220"/>
      <c r="N27" s="220"/>
      <c r="O27" s="220"/>
      <c r="P27" s="220" t="s">
        <v>59</v>
      </c>
      <c r="Q27" s="220"/>
      <c r="R27" s="220"/>
      <c r="S27" s="220"/>
      <c r="T27" s="220"/>
      <c r="U27" s="220" t="s">
        <v>60</v>
      </c>
      <c r="V27" s="220"/>
      <c r="W27" s="220"/>
      <c r="X27" s="220"/>
      <c r="Y27" s="220"/>
      <c r="Z27" s="220" t="s">
        <v>61</v>
      </c>
      <c r="AA27" s="220"/>
      <c r="AB27" s="220"/>
      <c r="AC27" s="220"/>
      <c r="AD27" s="220"/>
      <c r="AE27" s="220" t="s">
        <v>62</v>
      </c>
      <c r="AF27" s="220"/>
      <c r="AG27" s="220"/>
      <c r="AH27" s="220"/>
      <c r="AI27" s="220"/>
      <c r="AJ27" s="220" t="s">
        <v>63</v>
      </c>
      <c r="AK27" s="220"/>
      <c r="AL27" s="220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  <c r="BZ27" s="218"/>
      <c r="CA27" s="218"/>
      <c r="CB27" s="218"/>
      <c r="CC27" s="218"/>
      <c r="CD27" s="218"/>
      <c r="CE27" s="218"/>
      <c r="CF27" s="218"/>
      <c r="CG27" s="218"/>
      <c r="CH27" s="218"/>
      <c r="CI27" s="218"/>
      <c r="CJ27" s="218"/>
      <c r="CK27" s="218"/>
      <c r="CL27" s="218"/>
      <c r="CM27" s="218"/>
      <c r="CN27" s="218"/>
      <c r="CO27" s="218"/>
      <c r="CP27" s="218"/>
      <c r="CQ27" s="218"/>
      <c r="CR27" s="218"/>
      <c r="CS27" s="218"/>
      <c r="CT27" s="218"/>
      <c r="CU27" s="218"/>
      <c r="CV27" s="218"/>
      <c r="CW27" s="218"/>
      <c r="CX27" s="218"/>
      <c r="CY27" s="218"/>
      <c r="CZ27" s="218"/>
      <c r="DA27" s="218"/>
      <c r="DB27" s="218"/>
      <c r="DC27" s="218"/>
      <c r="DD27" s="218"/>
      <c r="DE27" s="218"/>
      <c r="DF27" s="218"/>
      <c r="DG27" s="218"/>
      <c r="DH27" s="218"/>
      <c r="DI27" s="218"/>
      <c r="DJ27" s="218"/>
      <c r="DK27" s="218"/>
      <c r="DL27" s="218"/>
      <c r="DM27" s="218"/>
      <c r="DN27" s="218"/>
      <c r="DO27" s="218"/>
      <c r="DP27" s="218"/>
      <c r="DQ27" s="218"/>
      <c r="DR27" s="218"/>
      <c r="DS27" s="218"/>
      <c r="DT27" s="218"/>
      <c r="DU27" s="218"/>
      <c r="DV27" s="218"/>
      <c r="DW27" s="218"/>
      <c r="DX27" s="218"/>
      <c r="DY27" s="218"/>
      <c r="DZ27" s="218"/>
      <c r="EA27" s="218"/>
      <c r="EB27" s="218"/>
      <c r="EC27" s="218"/>
      <c r="ED27" s="218"/>
      <c r="EE27" s="218"/>
      <c r="EF27" s="218"/>
      <c r="EG27" s="218"/>
      <c r="EH27" s="218"/>
      <c r="EI27" s="218"/>
      <c r="EJ27" s="218"/>
      <c r="EK27" s="218"/>
      <c r="EL27" s="218"/>
      <c r="EM27" s="218"/>
      <c r="EN27" s="218"/>
      <c r="EO27" s="218"/>
      <c r="EP27" s="218"/>
      <c r="EQ27" s="218"/>
      <c r="ER27" s="218"/>
      <c r="ES27" s="218"/>
      <c r="ET27" s="218"/>
      <c r="EU27" s="218"/>
      <c r="EV27" s="218"/>
      <c r="EW27" s="218"/>
      <c r="EX27" s="218"/>
      <c r="EY27" s="218"/>
      <c r="EZ27" s="218"/>
      <c r="FA27" s="218"/>
      <c r="FB27" s="218"/>
      <c r="FC27" s="218"/>
      <c r="FD27" s="218"/>
      <c r="FE27" s="218"/>
      <c r="FF27" s="218"/>
      <c r="FG27" s="218"/>
      <c r="FH27" s="218"/>
      <c r="FI27" s="218"/>
      <c r="FJ27" s="218"/>
      <c r="FK27" s="218"/>
      <c r="FL27" s="218"/>
      <c r="FM27" s="218"/>
      <c r="FN27" s="218"/>
      <c r="FO27" s="218"/>
      <c r="FP27" s="218"/>
      <c r="FQ27" s="218"/>
      <c r="FR27" s="218"/>
      <c r="FS27" s="218"/>
      <c r="FT27" s="218"/>
      <c r="FU27" s="218"/>
      <c r="FV27" s="218"/>
      <c r="FW27" s="218"/>
      <c r="FX27" s="218"/>
      <c r="FY27" s="218"/>
      <c r="FZ27" s="218"/>
      <c r="GA27" s="218"/>
      <c r="GB27" s="218"/>
      <c r="GC27" s="218"/>
      <c r="GD27" s="218"/>
      <c r="GE27" s="218"/>
      <c r="GF27" s="218"/>
      <c r="GG27" s="218"/>
      <c r="GH27" s="218"/>
      <c r="GI27" s="218"/>
      <c r="GJ27" s="218"/>
      <c r="GK27" s="218"/>
      <c r="GL27" s="218"/>
      <c r="GM27" s="218"/>
      <c r="GN27" s="218"/>
      <c r="GO27" s="218"/>
      <c r="GP27" s="218"/>
      <c r="GQ27" s="218"/>
      <c r="GR27" s="218"/>
      <c r="GS27" s="218"/>
      <c r="GT27" s="218"/>
      <c r="GU27" s="218"/>
      <c r="GV27" s="218"/>
      <c r="GW27" s="218"/>
      <c r="GX27" s="218"/>
      <c r="GY27" s="218"/>
      <c r="GZ27" s="218"/>
      <c r="HA27" s="218"/>
      <c r="HB27" s="218"/>
      <c r="HC27" s="218"/>
      <c r="HD27" s="218"/>
      <c r="HE27" s="218"/>
      <c r="HF27" s="218"/>
      <c r="HG27" s="218"/>
      <c r="HH27" s="218"/>
      <c r="HI27" s="218"/>
      <c r="HJ27" s="218"/>
      <c r="HK27" s="218"/>
      <c r="HL27" s="218"/>
      <c r="HM27" s="218"/>
      <c r="HN27" s="218"/>
      <c r="HO27" s="218"/>
      <c r="HP27" s="218"/>
      <c r="HQ27" s="218"/>
      <c r="HR27" s="218"/>
      <c r="HS27" s="218"/>
      <c r="HT27" s="218"/>
      <c r="HU27" s="218"/>
      <c r="HV27" s="218"/>
      <c r="HW27" s="218"/>
      <c r="HX27" s="218"/>
      <c r="HY27" s="218"/>
      <c r="HZ27" s="218"/>
      <c r="IA27" s="218"/>
      <c r="IB27" s="218"/>
      <c r="IC27" s="218"/>
      <c r="ID27" s="218"/>
      <c r="IE27" s="218"/>
      <c r="IF27" s="218"/>
      <c r="IG27" s="218"/>
      <c r="IH27" s="218"/>
      <c r="II27" s="218"/>
      <c r="IJ27" s="218"/>
      <c r="IK27" s="218"/>
      <c r="IL27" s="218"/>
      <c r="IM27" s="218"/>
      <c r="IN27" s="218"/>
      <c r="IO27" s="218"/>
      <c r="IP27" s="218"/>
      <c r="IQ27" s="218"/>
      <c r="IR27" s="218"/>
      <c r="IS27" s="218"/>
      <c r="IT27" s="218"/>
    </row>
    <row r="28" spans="1:254" ht="23.25">
      <c r="A28" s="218"/>
      <c r="B28" s="218"/>
      <c r="C28" s="223"/>
      <c r="D28" s="220"/>
      <c r="E28" s="220"/>
      <c r="F28" s="220" t="s">
        <v>64</v>
      </c>
      <c r="G28" s="220"/>
      <c r="H28" s="220"/>
      <c r="I28" s="220"/>
      <c r="J28" s="220"/>
      <c r="K28" s="220" t="s">
        <v>65</v>
      </c>
      <c r="L28" s="220"/>
      <c r="M28" s="220"/>
      <c r="N28" s="220"/>
      <c r="O28" s="220"/>
      <c r="P28" s="220" t="s">
        <v>66</v>
      </c>
      <c r="Q28" s="220"/>
      <c r="R28" s="220"/>
      <c r="S28" s="220"/>
      <c r="T28" s="220"/>
      <c r="U28" s="220" t="s">
        <v>67</v>
      </c>
      <c r="V28" s="220"/>
      <c r="W28" s="220"/>
      <c r="X28" s="220"/>
      <c r="Y28" s="220"/>
      <c r="Z28" s="220" t="s">
        <v>68</v>
      </c>
      <c r="AA28" s="220"/>
      <c r="AB28" s="220"/>
      <c r="AC28" s="220"/>
      <c r="AD28" s="220"/>
      <c r="AE28" s="220" t="s">
        <v>69</v>
      </c>
      <c r="AF28" s="220"/>
      <c r="AG28" s="220"/>
      <c r="AH28" s="220"/>
      <c r="AI28" s="220"/>
      <c r="AJ28" s="220" t="s">
        <v>70</v>
      </c>
      <c r="AK28" s="220"/>
      <c r="AL28" s="220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  <c r="BZ28" s="218"/>
      <c r="CA28" s="218"/>
      <c r="CB28" s="218"/>
      <c r="CC28" s="218"/>
      <c r="CD28" s="218"/>
      <c r="CE28" s="218"/>
      <c r="CF28" s="218"/>
      <c r="CG28" s="218"/>
      <c r="CH28" s="218"/>
      <c r="CI28" s="218"/>
      <c r="CJ28" s="218"/>
      <c r="CK28" s="218"/>
      <c r="CL28" s="218"/>
      <c r="CM28" s="218"/>
      <c r="CN28" s="218"/>
      <c r="CO28" s="218"/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8"/>
      <c r="DC28" s="218"/>
      <c r="DD28" s="218"/>
      <c r="DE28" s="218"/>
      <c r="DF28" s="218"/>
      <c r="DG28" s="218"/>
      <c r="DH28" s="218"/>
      <c r="DI28" s="218"/>
      <c r="DJ28" s="218"/>
      <c r="DK28" s="218"/>
      <c r="DL28" s="218"/>
      <c r="DM28" s="218"/>
      <c r="DN28" s="218"/>
      <c r="DO28" s="218"/>
      <c r="DP28" s="218"/>
      <c r="DQ28" s="218"/>
      <c r="DR28" s="218"/>
      <c r="DS28" s="218"/>
      <c r="DT28" s="218"/>
      <c r="DU28" s="218"/>
      <c r="DV28" s="218"/>
      <c r="DW28" s="218"/>
      <c r="DX28" s="218"/>
      <c r="DY28" s="218"/>
      <c r="DZ28" s="218"/>
      <c r="EA28" s="218"/>
      <c r="EB28" s="218"/>
      <c r="EC28" s="218"/>
      <c r="ED28" s="218"/>
      <c r="EE28" s="218"/>
      <c r="EF28" s="218"/>
      <c r="EG28" s="218"/>
      <c r="EH28" s="218"/>
      <c r="EI28" s="218"/>
      <c r="EJ28" s="218"/>
      <c r="EK28" s="218"/>
      <c r="EL28" s="218"/>
      <c r="EM28" s="218"/>
      <c r="EN28" s="218"/>
      <c r="EO28" s="218"/>
      <c r="EP28" s="218"/>
      <c r="EQ28" s="218"/>
      <c r="ER28" s="218"/>
      <c r="ES28" s="218"/>
      <c r="ET28" s="218"/>
      <c r="EU28" s="218"/>
      <c r="EV28" s="218"/>
      <c r="EW28" s="218"/>
      <c r="EX28" s="218"/>
      <c r="EY28" s="218"/>
      <c r="EZ28" s="218"/>
      <c r="FA28" s="218"/>
      <c r="FB28" s="218"/>
      <c r="FC28" s="218"/>
      <c r="FD28" s="218"/>
      <c r="FE28" s="218"/>
      <c r="FF28" s="218"/>
      <c r="FG28" s="218"/>
      <c r="FH28" s="218"/>
      <c r="FI28" s="218"/>
      <c r="FJ28" s="218"/>
      <c r="FK28" s="218"/>
      <c r="FL28" s="218"/>
      <c r="FM28" s="218"/>
      <c r="FN28" s="218"/>
      <c r="FO28" s="218"/>
      <c r="FP28" s="218"/>
      <c r="FQ28" s="218"/>
      <c r="FR28" s="218"/>
      <c r="FS28" s="218"/>
      <c r="FT28" s="218"/>
      <c r="FU28" s="218"/>
      <c r="FV28" s="218"/>
      <c r="FW28" s="218"/>
      <c r="FX28" s="218"/>
      <c r="FY28" s="218"/>
      <c r="FZ28" s="218"/>
      <c r="GA28" s="218"/>
      <c r="GB28" s="218"/>
      <c r="GC28" s="218"/>
      <c r="GD28" s="218"/>
      <c r="GE28" s="218"/>
      <c r="GF28" s="218"/>
      <c r="GG28" s="218"/>
      <c r="GH28" s="218"/>
      <c r="GI28" s="218"/>
      <c r="GJ28" s="218"/>
      <c r="GK28" s="218"/>
      <c r="GL28" s="218"/>
      <c r="GM28" s="218"/>
      <c r="GN28" s="218"/>
      <c r="GO28" s="218"/>
      <c r="GP28" s="218"/>
      <c r="GQ28" s="218"/>
      <c r="GR28" s="218"/>
      <c r="GS28" s="218"/>
      <c r="GT28" s="218"/>
      <c r="GU28" s="218"/>
      <c r="GV28" s="218"/>
      <c r="GW28" s="218"/>
      <c r="GX28" s="218"/>
      <c r="GY28" s="218"/>
      <c r="GZ28" s="218"/>
      <c r="HA28" s="218"/>
      <c r="HB28" s="218"/>
      <c r="HC28" s="218"/>
      <c r="HD28" s="218"/>
      <c r="HE28" s="218"/>
      <c r="HF28" s="218"/>
      <c r="HG28" s="218"/>
      <c r="HH28" s="218"/>
      <c r="HI28" s="218"/>
      <c r="HJ28" s="218"/>
      <c r="HK28" s="218"/>
      <c r="HL28" s="218"/>
      <c r="HM28" s="218"/>
      <c r="HN28" s="218"/>
      <c r="HO28" s="218"/>
      <c r="HP28" s="218"/>
      <c r="HQ28" s="218"/>
      <c r="HR28" s="218"/>
      <c r="HS28" s="218"/>
      <c r="HT28" s="218"/>
      <c r="HU28" s="218"/>
      <c r="HV28" s="218"/>
      <c r="HW28" s="218"/>
      <c r="HX28" s="218"/>
      <c r="HY28" s="218"/>
      <c r="HZ28" s="218"/>
      <c r="IA28" s="218"/>
      <c r="IB28" s="218"/>
      <c r="IC28" s="218"/>
      <c r="ID28" s="218"/>
      <c r="IE28" s="218"/>
      <c r="IF28" s="218"/>
      <c r="IG28" s="218"/>
      <c r="IH28" s="218"/>
      <c r="II28" s="218"/>
      <c r="IJ28" s="218"/>
      <c r="IK28" s="218"/>
      <c r="IL28" s="218"/>
      <c r="IM28" s="218"/>
      <c r="IN28" s="218"/>
      <c r="IO28" s="218"/>
      <c r="IP28" s="218"/>
      <c r="IQ28" s="218"/>
      <c r="IR28" s="218"/>
      <c r="IS28" s="218"/>
      <c r="IT28" s="218"/>
    </row>
    <row r="29" spans="3:50" ht="20.25">
      <c r="C29" s="214"/>
      <c r="AW29" s="195"/>
      <c r="AX29" s="195"/>
    </row>
  </sheetData>
  <sheetProtection sheet="1" formatCells="0" formatColumns="0"/>
  <mergeCells count="268">
    <mergeCell ref="AV7:AV8"/>
    <mergeCell ref="AV9:AV10"/>
    <mergeCell ref="AV11:AV12"/>
    <mergeCell ref="AV13:AV14"/>
    <mergeCell ref="AP15:AQ15"/>
    <mergeCell ref="AV19:AV20"/>
    <mergeCell ref="AV21:AV22"/>
    <mergeCell ref="AR15:AR16"/>
    <mergeCell ref="AR17:AR18"/>
    <mergeCell ref="AV15:AV16"/>
    <mergeCell ref="AV17:AV18"/>
    <mergeCell ref="AM17:AN17"/>
    <mergeCell ref="AP17:AQ17"/>
    <mergeCell ref="AM19:AN19"/>
    <mergeCell ref="AP19:AQ19"/>
    <mergeCell ref="AR9:AR10"/>
    <mergeCell ref="AR11:AR12"/>
    <mergeCell ref="AR19:AR20"/>
    <mergeCell ref="AR21:AR22"/>
    <mergeCell ref="AR13:AR14"/>
    <mergeCell ref="AF19:AG19"/>
    <mergeCell ref="S19:T19"/>
    <mergeCell ref="V19:W19"/>
    <mergeCell ref="X21:Y21"/>
    <mergeCell ref="AA21:AB21"/>
    <mergeCell ref="AF21:AG21"/>
    <mergeCell ref="X19:Y19"/>
    <mergeCell ref="AA19:AB19"/>
    <mergeCell ref="S16:T16"/>
    <mergeCell ref="AC21:AD21"/>
    <mergeCell ref="V17:W17"/>
    <mergeCell ref="AC19:AD19"/>
    <mergeCell ref="V15:W15"/>
    <mergeCell ref="X15:Y15"/>
    <mergeCell ref="Q21:R21"/>
    <mergeCell ref="X17:Y17"/>
    <mergeCell ref="S17:T17"/>
    <mergeCell ref="S21:T21"/>
    <mergeCell ref="V21:W21"/>
    <mergeCell ref="Q19:R19"/>
    <mergeCell ref="N15:O15"/>
    <mergeCell ref="Q15:R15"/>
    <mergeCell ref="S15:T15"/>
    <mergeCell ref="AM13:AN13"/>
    <mergeCell ref="AH9:AI9"/>
    <mergeCell ref="AK9:AL9"/>
    <mergeCell ref="AP13:AQ13"/>
    <mergeCell ref="AH11:AI11"/>
    <mergeCell ref="AK11:AL11"/>
    <mergeCell ref="AH13:AI13"/>
    <mergeCell ref="AK13:AL13"/>
    <mergeCell ref="AK7:AL7"/>
    <mergeCell ref="X8:Y8"/>
    <mergeCell ref="AA8:AB8"/>
    <mergeCell ref="AC8:AD8"/>
    <mergeCell ref="AF8:AG8"/>
    <mergeCell ref="V10:W10"/>
    <mergeCell ref="AC9:AD9"/>
    <mergeCell ref="AF9:AG9"/>
    <mergeCell ref="AC11:AD11"/>
    <mergeCell ref="AF11:AG11"/>
    <mergeCell ref="AC10:AD10"/>
    <mergeCell ref="AF10:AG10"/>
    <mergeCell ref="AA11:AB11"/>
    <mergeCell ref="X10:Y10"/>
    <mergeCell ref="AA10:AB10"/>
    <mergeCell ref="X7:Y7"/>
    <mergeCell ref="S8:T8"/>
    <mergeCell ref="X9:Y9"/>
    <mergeCell ref="V8:W8"/>
    <mergeCell ref="L15:M15"/>
    <mergeCell ref="I17:J17"/>
    <mergeCell ref="L13:M13"/>
    <mergeCell ref="AH7:AI7"/>
    <mergeCell ref="S11:T11"/>
    <mergeCell ref="V11:W11"/>
    <mergeCell ref="AA9:AB9"/>
    <mergeCell ref="X11:Y11"/>
    <mergeCell ref="S9:T9"/>
    <mergeCell ref="V9:W9"/>
    <mergeCell ref="L17:M17"/>
    <mergeCell ref="I19:J19"/>
    <mergeCell ref="L19:M19"/>
    <mergeCell ref="N21:O21"/>
    <mergeCell ref="N17:O17"/>
    <mergeCell ref="N19:O19"/>
    <mergeCell ref="D19:E19"/>
    <mergeCell ref="G19:H19"/>
    <mergeCell ref="D13:E13"/>
    <mergeCell ref="G13:H13"/>
    <mergeCell ref="A19:A20"/>
    <mergeCell ref="A21:A22"/>
    <mergeCell ref="AR2:AV2"/>
    <mergeCell ref="D9:E9"/>
    <mergeCell ref="G9:H9"/>
    <mergeCell ref="AC22:AD22"/>
    <mergeCell ref="AF22:AG22"/>
    <mergeCell ref="D21:E21"/>
    <mergeCell ref="G21:H21"/>
    <mergeCell ref="I7:J7"/>
    <mergeCell ref="G12:H12"/>
    <mergeCell ref="I8:J8"/>
    <mergeCell ref="L8:M8"/>
    <mergeCell ref="N8:O8"/>
    <mergeCell ref="Q9:R9"/>
    <mergeCell ref="D7:E7"/>
    <mergeCell ref="G7:H7"/>
    <mergeCell ref="N9:O9"/>
    <mergeCell ref="Q8:R8"/>
    <mergeCell ref="L7:M7"/>
    <mergeCell ref="Q7:R7"/>
    <mergeCell ref="N7:O7"/>
    <mergeCell ref="A17:A18"/>
    <mergeCell ref="G15:H15"/>
    <mergeCell ref="D17:E17"/>
    <mergeCell ref="G17:H17"/>
    <mergeCell ref="I15:J15"/>
    <mergeCell ref="A9:A10"/>
    <mergeCell ref="D11:E11"/>
    <mergeCell ref="G11:H11"/>
    <mergeCell ref="I11:J11"/>
    <mergeCell ref="A11:A12"/>
    <mergeCell ref="A13:A14"/>
    <mergeCell ref="A15:A16"/>
    <mergeCell ref="D15:E15"/>
    <mergeCell ref="D12:E12"/>
    <mergeCell ref="AS6:AU6"/>
    <mergeCell ref="A7:A8"/>
    <mergeCell ref="AC7:AD7"/>
    <mergeCell ref="AF7:AG7"/>
    <mergeCell ref="AA7:AB7"/>
    <mergeCell ref="AR7:AR8"/>
    <mergeCell ref="AM7:AN7"/>
    <mergeCell ref="AP7:AQ7"/>
    <mergeCell ref="S7:T7"/>
    <mergeCell ref="V7:W7"/>
    <mergeCell ref="N6:R6"/>
    <mergeCell ref="I6:M6"/>
    <mergeCell ref="D6:H6"/>
    <mergeCell ref="I3:Z3"/>
    <mergeCell ref="B6:C6"/>
    <mergeCell ref="B5:C5"/>
    <mergeCell ref="A1:AV1"/>
    <mergeCell ref="B2:C2"/>
    <mergeCell ref="B3:C3"/>
    <mergeCell ref="AM6:AQ6"/>
    <mergeCell ref="AH6:AL6"/>
    <mergeCell ref="AC6:AG6"/>
    <mergeCell ref="X6:AB6"/>
    <mergeCell ref="S6:W6"/>
    <mergeCell ref="S10:T10"/>
    <mergeCell ref="AA14:AB14"/>
    <mergeCell ref="I12:J12"/>
    <mergeCell ref="L12:M12"/>
    <mergeCell ref="S12:T12"/>
    <mergeCell ref="V12:W12"/>
    <mergeCell ref="L11:M11"/>
    <mergeCell ref="N13:O13"/>
    <mergeCell ref="Q13:R13"/>
    <mergeCell ref="I13:J13"/>
    <mergeCell ref="D10:E10"/>
    <mergeCell ref="G10:H10"/>
    <mergeCell ref="N10:O10"/>
    <mergeCell ref="Q10:R10"/>
    <mergeCell ref="D14:E14"/>
    <mergeCell ref="G14:H14"/>
    <mergeCell ref="I14:J14"/>
    <mergeCell ref="L14:M14"/>
    <mergeCell ref="AA13:AB13"/>
    <mergeCell ref="V16:W16"/>
    <mergeCell ref="AC12:AD12"/>
    <mergeCell ref="AF12:AG12"/>
    <mergeCell ref="AC15:AD15"/>
    <mergeCell ref="AF15:AG15"/>
    <mergeCell ref="X12:Y12"/>
    <mergeCell ref="AA12:AB12"/>
    <mergeCell ref="X13:Y13"/>
    <mergeCell ref="AC13:AD13"/>
    <mergeCell ref="D16:E16"/>
    <mergeCell ref="G16:H16"/>
    <mergeCell ref="I16:J16"/>
    <mergeCell ref="L16:M16"/>
    <mergeCell ref="N18:O18"/>
    <mergeCell ref="Q18:R18"/>
    <mergeCell ref="S18:T18"/>
    <mergeCell ref="X14:Y14"/>
    <mergeCell ref="V18:W18"/>
    <mergeCell ref="N16:O16"/>
    <mergeCell ref="Q16:R16"/>
    <mergeCell ref="N14:O14"/>
    <mergeCell ref="Q14:R14"/>
    <mergeCell ref="Q17:R17"/>
    <mergeCell ref="D18:E18"/>
    <mergeCell ref="G18:H18"/>
    <mergeCell ref="I18:J18"/>
    <mergeCell ref="L18:M18"/>
    <mergeCell ref="AH12:AI12"/>
    <mergeCell ref="AK12:AL12"/>
    <mergeCell ref="AK14:AL14"/>
    <mergeCell ref="AC16:AD16"/>
    <mergeCell ref="AF16:AG16"/>
    <mergeCell ref="AC14:AD14"/>
    <mergeCell ref="AF14:AG14"/>
    <mergeCell ref="AF13:AG13"/>
    <mergeCell ref="AH15:AI15"/>
    <mergeCell ref="AK15:AL15"/>
    <mergeCell ref="AH8:AI8"/>
    <mergeCell ref="AK8:AL8"/>
    <mergeCell ref="AH10:AI10"/>
    <mergeCell ref="AK10:AL10"/>
    <mergeCell ref="AM14:AN14"/>
    <mergeCell ref="AP14:AQ14"/>
    <mergeCell ref="X18:Y18"/>
    <mergeCell ref="AA18:AB18"/>
    <mergeCell ref="AH17:AI17"/>
    <mergeCell ref="AK17:AL17"/>
    <mergeCell ref="AM15:AN15"/>
    <mergeCell ref="AH14:AI14"/>
    <mergeCell ref="AA15:AB15"/>
    <mergeCell ref="AA17:AB17"/>
    <mergeCell ref="AM12:AN12"/>
    <mergeCell ref="AP12:AQ12"/>
    <mergeCell ref="AP9:AQ9"/>
    <mergeCell ref="AP11:AQ11"/>
    <mergeCell ref="AM9:AN9"/>
    <mergeCell ref="AM11:AN11"/>
    <mergeCell ref="AM8:AN8"/>
    <mergeCell ref="AP8:AQ8"/>
    <mergeCell ref="AM10:AN10"/>
    <mergeCell ref="AP10:AQ10"/>
    <mergeCell ref="AK21:AL21"/>
    <mergeCell ref="AH21:AI21"/>
    <mergeCell ref="AM16:AN16"/>
    <mergeCell ref="AP16:AQ16"/>
    <mergeCell ref="AH18:AI18"/>
    <mergeCell ref="AK18:AL18"/>
    <mergeCell ref="AM18:AN18"/>
    <mergeCell ref="AP18:AQ18"/>
    <mergeCell ref="AH16:AI16"/>
    <mergeCell ref="AK16:AL16"/>
    <mergeCell ref="AM20:AN20"/>
    <mergeCell ref="AP20:AQ20"/>
    <mergeCell ref="AC20:AD20"/>
    <mergeCell ref="AF20:AG20"/>
    <mergeCell ref="AH22:AI22"/>
    <mergeCell ref="AK22:AL22"/>
    <mergeCell ref="N20:O20"/>
    <mergeCell ref="Q20:R20"/>
    <mergeCell ref="S22:T22"/>
    <mergeCell ref="V22:W22"/>
    <mergeCell ref="X22:Y22"/>
    <mergeCell ref="AA22:AB22"/>
    <mergeCell ref="X20:Y20"/>
    <mergeCell ref="AA20:AB20"/>
    <mergeCell ref="N22:O22"/>
    <mergeCell ref="Q22:R22"/>
    <mergeCell ref="S20:T20"/>
    <mergeCell ref="V20:W20"/>
    <mergeCell ref="I22:J22"/>
    <mergeCell ref="L22:M22"/>
    <mergeCell ref="I20:J20"/>
    <mergeCell ref="L20:M20"/>
    <mergeCell ref="I21:J21"/>
    <mergeCell ref="L21:M21"/>
    <mergeCell ref="D20:E20"/>
    <mergeCell ref="G20:H20"/>
    <mergeCell ref="D22:E22"/>
    <mergeCell ref="G22:H22"/>
  </mergeCells>
  <conditionalFormatting sqref="AV7:AV22">
    <cfRule type="cellIs" priority="2" dxfId="0" operator="lessThan" stopIfTrue="1">
      <formula>3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12">
    <pageSetUpPr fitToPage="1"/>
  </sheetPr>
  <dimension ref="A1:Y22"/>
  <sheetViews>
    <sheetView view="pageBreakPreview" zoomScale="40" zoomScaleNormal="25" zoomScaleSheetLayoutView="40" zoomScalePageLayoutView="0" workbookViewId="0" topLeftCell="A1">
      <selection activeCell="B1" sqref="B1"/>
    </sheetView>
  </sheetViews>
  <sheetFormatPr defaultColWidth="10.25390625" defaultRowHeight="12.75"/>
  <cols>
    <col min="1" max="1" width="7.25390625" style="0" customWidth="1"/>
    <col min="2" max="2" width="10.625" style="0" customWidth="1"/>
    <col min="3" max="3" width="44.375" style="0" customWidth="1"/>
    <col min="4" max="4" width="27.00390625" style="0" customWidth="1"/>
    <col min="5" max="5" width="10.00390625" style="0" customWidth="1"/>
    <col min="6" max="6" width="81.125" style="0" customWidth="1"/>
    <col min="7" max="7" width="7.625" style="0" customWidth="1"/>
    <col min="8" max="8" width="79.00390625" style="0" customWidth="1"/>
    <col min="9" max="9" width="8.75390625" style="0" customWidth="1"/>
    <col min="10" max="10" width="15.875" style="0" customWidth="1"/>
    <col min="11" max="11" width="7.625" style="0" customWidth="1"/>
    <col min="12" max="12" width="56.375" style="0" customWidth="1"/>
    <col min="13" max="13" width="7.625" style="0" customWidth="1"/>
    <col min="14" max="14" width="45.875" style="0" customWidth="1"/>
    <col min="15" max="15" width="4.125" style="0" customWidth="1"/>
  </cols>
  <sheetData>
    <row r="1" spans="1:25" ht="60">
      <c r="A1" s="64" t="s">
        <v>101</v>
      </c>
      <c r="B1" s="13"/>
      <c r="C1" s="13"/>
      <c r="D1" s="14"/>
      <c r="E1" s="13"/>
      <c r="F1" s="13"/>
      <c r="G1" s="13"/>
      <c r="H1" s="13"/>
      <c r="I1" s="15"/>
      <c r="J1" s="13"/>
      <c r="K1" s="15"/>
      <c r="L1" s="13"/>
      <c r="M1" s="13"/>
      <c r="N1" s="58"/>
      <c r="O1" s="59"/>
      <c r="P1" s="59"/>
      <c r="Q1" s="59"/>
      <c r="R1" s="5"/>
      <c r="S1" s="5"/>
      <c r="T1" s="5"/>
      <c r="U1" s="5"/>
      <c r="V1" s="5"/>
      <c r="W1" s="5"/>
      <c r="X1" s="5"/>
      <c r="Y1" s="5"/>
    </row>
    <row r="2" spans="1:16" ht="45">
      <c r="A2" s="65"/>
      <c r="B2" s="363" t="s">
        <v>76</v>
      </c>
      <c r="C2" s="363"/>
      <c r="D2" s="65"/>
      <c r="E2" s="65"/>
      <c r="F2" s="65"/>
      <c r="G2" s="65"/>
      <c r="H2" s="65"/>
      <c r="I2" s="65"/>
      <c r="J2" s="65"/>
      <c r="K2" s="357" t="s">
        <v>89</v>
      </c>
      <c r="L2" s="357"/>
      <c r="M2" s="357"/>
      <c r="N2" s="60"/>
      <c r="O2" s="60"/>
      <c r="P2" s="60"/>
    </row>
    <row r="3" spans="1:16" ht="45">
      <c r="A3" s="12"/>
      <c r="B3" s="6" t="s">
        <v>96</v>
      </c>
      <c r="C3" s="4"/>
      <c r="D3" s="61"/>
      <c r="E3" s="4"/>
      <c r="F3" s="4"/>
      <c r="G3" s="4"/>
      <c r="H3" s="4"/>
      <c r="I3" s="4"/>
      <c r="J3" s="4"/>
      <c r="K3" s="4"/>
      <c r="L3" s="4"/>
      <c r="M3" s="4"/>
      <c r="N3" s="60"/>
      <c r="O3" s="60"/>
      <c r="P3" s="60"/>
    </row>
    <row r="4" spans="2:13" ht="45">
      <c r="B4" s="6"/>
      <c r="D4" s="2"/>
      <c r="E4" s="62"/>
      <c r="F4" s="63"/>
      <c r="G4" s="62"/>
      <c r="H4" s="63"/>
      <c r="I4" s="62"/>
      <c r="J4" s="63"/>
      <c r="K4" s="62"/>
      <c r="L4" s="63"/>
      <c r="M4" s="57"/>
    </row>
    <row r="5" spans="1:15" ht="20.25" customHeight="1">
      <c r="A5" s="257"/>
      <c r="B5" s="257"/>
      <c r="C5" s="254"/>
      <c r="D5" s="270"/>
      <c r="N5" s="18"/>
      <c r="O5" s="18"/>
    </row>
    <row r="6" spans="1:15" ht="26.25" customHeight="1">
      <c r="A6" s="258"/>
      <c r="B6" s="49"/>
      <c r="C6" s="254"/>
      <c r="D6" s="270"/>
      <c r="E6" s="19"/>
      <c r="F6" s="358" t="s">
        <v>97</v>
      </c>
      <c r="G6" s="19"/>
      <c r="H6" s="19"/>
      <c r="I6" s="20"/>
      <c r="J6" s="19"/>
      <c r="K6" s="20"/>
      <c r="L6" s="19"/>
      <c r="M6" s="18"/>
      <c r="N6" s="18"/>
      <c r="O6" s="18"/>
    </row>
    <row r="7" spans="1:15" ht="27.75" customHeight="1" thickBot="1">
      <c r="A7" s="258"/>
      <c r="B7" s="259"/>
      <c r="C7" s="253"/>
      <c r="D7" s="260"/>
      <c r="E7" s="266"/>
      <c r="F7" s="359" t="s">
        <v>71</v>
      </c>
      <c r="G7" s="20"/>
      <c r="H7" s="19"/>
      <c r="I7" s="20"/>
      <c r="J7" s="20"/>
      <c r="K7" s="22"/>
      <c r="L7" s="23"/>
      <c r="M7" s="24"/>
      <c r="N7" s="25"/>
      <c r="O7" s="18"/>
    </row>
    <row r="8" spans="1:15" ht="27" customHeight="1" thickTop="1">
      <c r="A8" s="258"/>
      <c r="B8" s="49"/>
      <c r="C8" s="253"/>
      <c r="D8" s="260"/>
      <c r="E8" s="263"/>
      <c r="F8" s="269"/>
      <c r="G8" s="28"/>
      <c r="H8" s="358" t="s">
        <v>97</v>
      </c>
      <c r="I8" s="20"/>
      <c r="J8" s="29"/>
      <c r="K8" s="30"/>
      <c r="L8" s="31"/>
      <c r="M8" s="24"/>
      <c r="N8" s="24"/>
      <c r="O8" s="18"/>
    </row>
    <row r="9" spans="1:15" ht="27.75" customHeight="1" thickBot="1">
      <c r="A9" s="258"/>
      <c r="B9" s="259"/>
      <c r="C9" s="253"/>
      <c r="D9" s="260"/>
      <c r="E9" s="264"/>
      <c r="F9" s="32"/>
      <c r="G9" s="21"/>
      <c r="H9" s="359" t="s">
        <v>71</v>
      </c>
      <c r="I9" s="33"/>
      <c r="J9" s="19"/>
      <c r="K9" s="25"/>
      <c r="L9" s="34"/>
      <c r="M9" s="22"/>
      <c r="N9" s="23"/>
      <c r="O9" s="18"/>
    </row>
    <row r="10" spans="1:15" ht="27.75" customHeight="1" thickTop="1">
      <c r="A10" s="258"/>
      <c r="B10" s="49"/>
      <c r="C10" s="253"/>
      <c r="D10" s="260"/>
      <c r="E10" s="264"/>
      <c r="F10" s="358" t="s">
        <v>74</v>
      </c>
      <c r="G10" s="26"/>
      <c r="H10" s="27" t="s">
        <v>98</v>
      </c>
      <c r="I10" s="261"/>
      <c r="J10" s="262"/>
      <c r="K10" s="25"/>
      <c r="L10" s="34"/>
      <c r="M10" s="36"/>
      <c r="N10" s="36"/>
      <c r="O10" s="18"/>
    </row>
    <row r="11" spans="1:15" ht="27.75" customHeight="1" thickBot="1">
      <c r="A11" s="258"/>
      <c r="B11" s="258"/>
      <c r="C11" s="253"/>
      <c r="D11" s="260"/>
      <c r="E11" s="266"/>
      <c r="F11" s="359"/>
      <c r="G11" s="28"/>
      <c r="H11" s="32"/>
      <c r="I11" s="264"/>
      <c r="J11" s="265"/>
      <c r="K11" s="22"/>
      <c r="L11" s="23"/>
      <c r="M11" s="24"/>
      <c r="N11" s="34"/>
      <c r="O11" s="18"/>
    </row>
    <row r="12" spans="1:15" ht="25.5" customHeight="1" thickTop="1">
      <c r="A12" s="258"/>
      <c r="B12" s="49"/>
      <c r="C12" s="253"/>
      <c r="D12" s="260"/>
      <c r="E12" s="263"/>
      <c r="F12" s="269"/>
      <c r="G12" s="19"/>
      <c r="H12" s="32"/>
      <c r="I12" s="265"/>
      <c r="J12" s="360" t="s">
        <v>107</v>
      </c>
      <c r="K12" s="30"/>
      <c r="L12" s="31"/>
      <c r="M12" s="25"/>
      <c r="N12" s="34"/>
      <c r="O12" s="18"/>
    </row>
    <row r="13" spans="1:15" ht="27.75" customHeight="1">
      <c r="A13" s="258"/>
      <c r="B13" s="259"/>
      <c r="C13" s="361"/>
      <c r="D13" s="362"/>
      <c r="E13" s="261"/>
      <c r="F13" s="176"/>
      <c r="G13" s="261"/>
      <c r="H13" s="32"/>
      <c r="I13" s="266"/>
      <c r="J13" s="360" t="s">
        <v>71</v>
      </c>
      <c r="K13" s="25"/>
      <c r="L13" s="19"/>
      <c r="M13" s="18"/>
      <c r="N13" s="18"/>
      <c r="O13" s="18"/>
    </row>
    <row r="14" spans="1:15" ht="27" customHeight="1">
      <c r="A14" s="258"/>
      <c r="B14" s="49"/>
      <c r="C14" s="361"/>
      <c r="D14" s="362"/>
      <c r="E14" s="261"/>
      <c r="F14" s="358" t="s">
        <v>107</v>
      </c>
      <c r="G14" s="261"/>
      <c r="H14" s="32"/>
      <c r="I14" s="263"/>
      <c r="J14" s="55"/>
      <c r="K14" s="264"/>
      <c r="L14" s="19"/>
      <c r="M14" s="18"/>
      <c r="N14" s="18"/>
      <c r="O14" s="18"/>
    </row>
    <row r="15" spans="1:15" ht="27.75" customHeight="1">
      <c r="A15" s="258"/>
      <c r="B15" s="259"/>
      <c r="C15" s="253"/>
      <c r="D15" s="260"/>
      <c r="E15" s="266"/>
      <c r="F15" s="358" t="s">
        <v>71</v>
      </c>
      <c r="G15" s="262"/>
      <c r="H15" s="32"/>
      <c r="I15" s="264"/>
      <c r="J15" s="267"/>
      <c r="K15" s="264"/>
      <c r="L15" s="19"/>
      <c r="M15" s="18"/>
      <c r="N15" s="18"/>
      <c r="O15" s="18"/>
    </row>
    <row r="16" spans="1:11" ht="12.75">
      <c r="A16" s="5"/>
      <c r="B16" s="5"/>
      <c r="C16" s="5"/>
      <c r="D16" s="268"/>
      <c r="E16" s="159"/>
      <c r="F16" s="159"/>
      <c r="G16" s="159"/>
      <c r="I16" s="268"/>
      <c r="J16" s="268"/>
      <c r="K16" s="5"/>
    </row>
    <row r="17" spans="1:11" ht="12.75">
      <c r="A17" s="5"/>
      <c r="B17" s="5"/>
      <c r="C17" s="5"/>
      <c r="D17" s="268"/>
      <c r="E17" s="159"/>
      <c r="F17" s="159"/>
      <c r="G17" s="159"/>
      <c r="I17" s="268"/>
      <c r="J17" s="268"/>
      <c r="K17" s="5"/>
    </row>
    <row r="18" spans="1:10" ht="12.75">
      <c r="A18" s="5"/>
      <c r="B18" s="5"/>
      <c r="C18" s="5"/>
      <c r="D18" s="268"/>
      <c r="E18" s="159"/>
      <c r="F18" s="159"/>
      <c r="G18" s="159"/>
      <c r="I18" s="159"/>
      <c r="J18" s="159"/>
    </row>
    <row r="19" spans="1:7" ht="12.75">
      <c r="A19" s="5"/>
      <c r="B19" s="5"/>
      <c r="C19" s="5"/>
      <c r="D19" s="268"/>
      <c r="E19" s="159"/>
      <c r="F19" s="159"/>
      <c r="G19" s="159"/>
    </row>
    <row r="20" spans="1:7" ht="12.75">
      <c r="A20" s="5"/>
      <c r="B20" s="5"/>
      <c r="C20" s="5"/>
      <c r="D20" s="268"/>
      <c r="E20" s="159"/>
      <c r="F20" s="159"/>
      <c r="G20" s="159"/>
    </row>
    <row r="21" spans="4:7" ht="12.75">
      <c r="D21" s="159"/>
      <c r="E21" s="159"/>
      <c r="F21" s="159"/>
      <c r="G21" s="159"/>
    </row>
    <row r="22" spans="4:7" ht="12.75">
      <c r="D22" s="159"/>
      <c r="E22" s="159"/>
      <c r="F22" s="159"/>
      <c r="G22" s="159"/>
    </row>
  </sheetData>
  <sheetProtection/>
  <mergeCells count="9">
    <mergeCell ref="B2:C2"/>
    <mergeCell ref="J12:J13"/>
    <mergeCell ref="C13:C14"/>
    <mergeCell ref="D13:D14"/>
    <mergeCell ref="F14:F15"/>
    <mergeCell ref="K2:M2"/>
    <mergeCell ref="F6:F7"/>
    <mergeCell ref="H8:H9"/>
    <mergeCell ref="F10:F11"/>
  </mergeCells>
  <printOptions horizontalCentered="1"/>
  <pageMargins left="0" right="0" top="0.1968503937007874" bottom="0.1968503937007874" header="0.1968503937007874" footer="0.1968503937007874"/>
  <pageSetup fitToHeight="1" fitToWidth="1" horizontalDpi="300" verticalDpi="300" orientation="portrait" paperSize="9" scale="2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11">
    <pageSetUpPr fitToPage="1"/>
  </sheetPr>
  <dimension ref="A1:Y68"/>
  <sheetViews>
    <sheetView view="pageBreakPreview" zoomScale="25" zoomScaleNormal="25" zoomScaleSheetLayoutView="25" zoomScalePageLayoutView="0" workbookViewId="0" topLeftCell="A1">
      <selection activeCell="F64" sqref="F64"/>
    </sheetView>
  </sheetViews>
  <sheetFormatPr defaultColWidth="10.25390625" defaultRowHeight="12.75"/>
  <cols>
    <col min="1" max="1" width="7.25390625" style="0" customWidth="1"/>
    <col min="2" max="2" width="10.625" style="0" customWidth="1"/>
    <col min="3" max="3" width="79.375" style="0" customWidth="1"/>
    <col min="4" max="4" width="48.125" style="0" customWidth="1"/>
    <col min="5" max="5" width="10.00390625" style="0" customWidth="1"/>
    <col min="6" max="6" width="61.875" style="0" customWidth="1"/>
    <col min="7" max="7" width="7.625" style="0" customWidth="1"/>
    <col min="8" max="8" width="60.375" style="0" customWidth="1"/>
    <col min="9" max="9" width="8.75390625" style="0" customWidth="1"/>
    <col min="10" max="10" width="52.00390625" style="0" customWidth="1"/>
    <col min="11" max="11" width="7.625" style="0" customWidth="1"/>
    <col min="12" max="12" width="56.375" style="0" customWidth="1"/>
    <col min="13" max="13" width="7.625" style="0" customWidth="1"/>
    <col min="14" max="14" width="45.875" style="0" customWidth="1"/>
    <col min="15" max="15" width="4.125" style="0" customWidth="1"/>
  </cols>
  <sheetData>
    <row r="1" spans="1:25" ht="60">
      <c r="A1" s="64" t="e">
        <f>+#REF!</f>
        <v>#REF!</v>
      </c>
      <c r="B1" s="13"/>
      <c r="C1" s="13"/>
      <c r="D1" s="14"/>
      <c r="E1" s="13"/>
      <c r="F1" s="13"/>
      <c r="G1" s="13"/>
      <c r="H1" s="13"/>
      <c r="I1" s="15"/>
      <c r="J1" s="13"/>
      <c r="K1" s="15"/>
      <c r="L1" s="13"/>
      <c r="M1" s="13"/>
      <c r="N1" s="58"/>
      <c r="O1" s="59"/>
      <c r="P1" s="59"/>
      <c r="Q1" s="59"/>
      <c r="R1" s="5"/>
      <c r="S1" s="5"/>
      <c r="T1" s="5"/>
      <c r="U1" s="5"/>
      <c r="V1" s="5"/>
      <c r="W1" s="5"/>
      <c r="X1" s="5"/>
      <c r="Y1" s="5"/>
    </row>
    <row r="2" spans="1:16" ht="45">
      <c r="A2" s="65"/>
      <c r="B2" s="363" t="e">
        <f>+#REF!</f>
        <v>#REF!</v>
      </c>
      <c r="C2" s="363"/>
      <c r="D2" s="65"/>
      <c r="E2" s="65"/>
      <c r="F2" s="65"/>
      <c r="G2" s="65"/>
      <c r="H2" s="65"/>
      <c r="I2" s="65"/>
      <c r="J2" s="65"/>
      <c r="K2" s="357" t="e">
        <f>+#REF!</f>
        <v>#REF!</v>
      </c>
      <c r="L2" s="357"/>
      <c r="M2" s="357"/>
      <c r="N2" s="60"/>
      <c r="O2" s="60"/>
      <c r="P2" s="60"/>
    </row>
    <row r="3" spans="1:16" ht="45">
      <c r="A3" s="12"/>
      <c r="B3" s="6" t="e">
        <f>+(#REF!)&amp;" "&amp;(#REF!)</f>
        <v>#REF!</v>
      </c>
      <c r="C3" s="4"/>
      <c r="D3" s="61"/>
      <c r="E3" s="4"/>
      <c r="F3" s="4"/>
      <c r="G3" s="4"/>
      <c r="H3" s="4"/>
      <c r="I3" s="4"/>
      <c r="J3" s="4"/>
      <c r="K3" s="4"/>
      <c r="L3" s="4"/>
      <c r="M3" s="4"/>
      <c r="N3" s="60"/>
      <c r="O3" s="60"/>
      <c r="P3" s="60"/>
    </row>
    <row r="4" spans="2:13" ht="45">
      <c r="B4" s="6"/>
      <c r="D4" s="2"/>
      <c r="E4" s="62" t="s">
        <v>3</v>
      </c>
      <c r="F4" s="63"/>
      <c r="G4" s="62" t="s">
        <v>4</v>
      </c>
      <c r="H4" s="63"/>
      <c r="I4" s="62" t="s">
        <v>5</v>
      </c>
      <c r="J4" s="63"/>
      <c r="K4" s="62" t="s">
        <v>6</v>
      </c>
      <c r="L4" s="63"/>
      <c r="M4" s="57"/>
    </row>
    <row r="5" spans="1:15" ht="20.25" customHeight="1">
      <c r="A5" s="2"/>
      <c r="B5" s="2"/>
      <c r="C5" s="373" t="str">
        <f>IF(B6="","",VLOOKUP(B6,#REF!,2,1))&amp;" "&amp;IF(B6="","",VLOOKUP(B6,#REF!,3,1))</f>
        <v> </v>
      </c>
      <c r="D5" s="367">
        <f>IF(B6="","",VLOOKUP(B6,#REF!,5,1))</f>
      </c>
      <c r="N5" s="18"/>
      <c r="O5" s="18"/>
    </row>
    <row r="6" spans="1:15" ht="26.25" customHeight="1" thickBot="1">
      <c r="A6" s="46">
        <v>1</v>
      </c>
      <c r="B6" s="47"/>
      <c r="C6" s="374" t="str">
        <f>IF(B6="","",VLOOKUP(B6,#REF!,2,1))&amp;" "&amp;IF(B6="","",VLOOKUP(B6,#REF!,3,1))</f>
        <v> </v>
      </c>
      <c r="D6" s="368" t="e">
        <f>IF(C6="","",VLOOKUP(C6,#REF!,2,1))&amp;" "&amp;IF(C6="","",VLOOKUP(C6,#REF!,3,1))</f>
        <v>#REF!</v>
      </c>
      <c r="E6" s="19"/>
      <c r="F6" s="358">
        <f>IF(E7="","",VLOOKUP(E7,#REF!,2,1))</f>
      </c>
      <c r="G6" s="19"/>
      <c r="H6" s="19"/>
      <c r="I6" s="20"/>
      <c r="J6" s="19"/>
      <c r="K6" s="20"/>
      <c r="L6" s="19"/>
      <c r="M6" s="18"/>
      <c r="N6" s="18"/>
      <c r="O6" s="18"/>
    </row>
    <row r="7" spans="1:15" ht="27.75" customHeight="1" thickBot="1" thickTop="1">
      <c r="A7" s="46"/>
      <c r="B7" s="48"/>
      <c r="C7" s="361" t="str">
        <f>IF(B8="","",VLOOKUP(B8,#REF!,2,1))&amp;" "&amp;IF(B8="","",VLOOKUP(B8,#REF!,3,1))</f>
        <v> </v>
      </c>
      <c r="D7" s="365">
        <f>IF(B8="","",VLOOKUP(B8,#REF!,5,1))</f>
      </c>
      <c r="E7" s="21"/>
      <c r="F7" s="359" t="str">
        <f>IF(E7="","",VLOOKUP(E7,#REF!,2,1))&amp;" "&amp;IF(E7="","",VLOOKUP(E7,#REF!,3,1))</f>
        <v> </v>
      </c>
      <c r="G7" s="20"/>
      <c r="H7" s="19"/>
      <c r="I7" s="20"/>
      <c r="J7" s="20"/>
      <c r="K7" s="22"/>
      <c r="L7" s="23"/>
      <c r="M7" s="24"/>
      <c r="N7" s="25"/>
      <c r="O7" s="18"/>
    </row>
    <row r="8" spans="1:15" ht="27" customHeight="1" thickBot="1" thickTop="1">
      <c r="A8" s="46">
        <v>2</v>
      </c>
      <c r="B8" s="47"/>
      <c r="C8" s="364" t="str">
        <f>IF(B8="","",VLOOKUP(B8,#REF!,2,1))&amp;" "&amp;IF(B8="","",VLOOKUP(B8,#REF!,3,1))</f>
        <v> </v>
      </c>
      <c r="D8" s="366" t="e">
        <f>IF(C8="","",VLOOKUP(C8,#REF!,2,1))&amp;" "&amp;IF(C8="","",VLOOKUP(C8,#REF!,3,1))</f>
        <v>#REF!</v>
      </c>
      <c r="E8" s="26"/>
      <c r="F8" s="27"/>
      <c r="G8" s="28"/>
      <c r="H8" s="358">
        <f>IF(G9="","",VLOOKUP(G9,#REF!,2,1))</f>
      </c>
      <c r="I8" s="20"/>
      <c r="J8" s="29"/>
      <c r="K8" s="30"/>
      <c r="L8" s="31"/>
      <c r="M8" s="24"/>
      <c r="N8" s="24"/>
      <c r="O8" s="18"/>
    </row>
    <row r="9" spans="1:15" ht="27.75" customHeight="1" thickBot="1" thickTop="1">
      <c r="A9" s="46"/>
      <c r="B9" s="48"/>
      <c r="C9" s="371" t="str">
        <f>IF(B10="","",VLOOKUP(B10,#REF!,2,1))&amp;" "&amp;IF(B10="","",VLOOKUP(B10,#REF!,3,1))</f>
        <v> </v>
      </c>
      <c r="D9" s="365">
        <f>IF(B10="","",VLOOKUP(B10,#REF!,5,1))</f>
      </c>
      <c r="E9" s="19"/>
      <c r="F9" s="32"/>
      <c r="G9" s="21"/>
      <c r="H9" s="359" t="str">
        <f>IF(G9="","",VLOOKUP(G9,#REF!,2,1))&amp;" "&amp;IF(G9="","",VLOOKUP(G9,#REF!,3,1))</f>
        <v> </v>
      </c>
      <c r="I9" s="33"/>
      <c r="J9" s="19"/>
      <c r="K9" s="25"/>
      <c r="L9" s="34"/>
      <c r="M9" s="22"/>
      <c r="N9" s="23"/>
      <c r="O9" s="18"/>
    </row>
    <row r="10" spans="1:15" ht="27.75" customHeight="1" thickBot="1" thickTop="1">
      <c r="A10" s="46">
        <v>3</v>
      </c>
      <c r="B10" s="47"/>
      <c r="C10" s="372" t="str">
        <f>IF(B10="","",VLOOKUP(B10,#REF!,2,1))&amp;" "&amp;IF(B10="","",VLOOKUP(B10,#REF!,3,1))</f>
        <v> </v>
      </c>
      <c r="D10" s="366" t="e">
        <f>IF(C10="","",VLOOKUP(C10,#REF!,2,1))&amp;" "&amp;IF(C10="","",VLOOKUP(C10,#REF!,3,1))</f>
        <v>#REF!</v>
      </c>
      <c r="E10" s="19"/>
      <c r="F10" s="358">
        <f>IF(E11="","",VLOOKUP(E11,#REF!,2,1))</f>
      </c>
      <c r="G10" s="26"/>
      <c r="H10" s="27"/>
      <c r="I10" s="35"/>
      <c r="J10" s="20"/>
      <c r="K10" s="25"/>
      <c r="L10" s="34"/>
      <c r="M10" s="36"/>
      <c r="N10" s="36"/>
      <c r="O10" s="18"/>
    </row>
    <row r="11" spans="1:15" ht="27.75" customHeight="1" thickBot="1" thickTop="1">
      <c r="A11" s="46"/>
      <c r="B11" s="46"/>
      <c r="C11" s="361" t="str">
        <f>IF(B12="","",VLOOKUP(B12,#REF!,2,1))&amp;" "&amp;IF(B12="","",VLOOKUP(B12,#REF!,3,1))</f>
        <v> </v>
      </c>
      <c r="D11" s="365">
        <f>IF(B12="","",VLOOKUP(B12,#REF!,5,1))</f>
      </c>
      <c r="E11" s="21"/>
      <c r="F11" s="359" t="str">
        <f>IF(E11="","",VLOOKUP(E11,#REF!,2,1))&amp;" "&amp;IF(E11="","",VLOOKUP(E11,#REF!,3,1))</f>
        <v> </v>
      </c>
      <c r="G11" s="28"/>
      <c r="H11" s="32"/>
      <c r="I11" s="35"/>
      <c r="J11" s="20"/>
      <c r="K11" s="22"/>
      <c r="L11" s="23"/>
      <c r="M11" s="24"/>
      <c r="N11" s="34"/>
      <c r="O11" s="18"/>
    </row>
    <row r="12" spans="1:15" ht="25.5" customHeight="1" thickBot="1" thickTop="1">
      <c r="A12" s="46">
        <v>4</v>
      </c>
      <c r="B12" s="47"/>
      <c r="C12" s="364" t="str">
        <f>IF(B12="","",VLOOKUP(B12,#REF!,2,1))&amp;" "&amp;IF(B12="","",VLOOKUP(B12,#REF!,3,1))</f>
        <v> </v>
      </c>
      <c r="D12" s="366" t="e">
        <f>IF(C12="","",VLOOKUP(C12,#REF!,2,1))&amp;" "&amp;IF(C12="","",VLOOKUP(C12,#REF!,3,1))</f>
        <v>#REF!</v>
      </c>
      <c r="E12" s="26"/>
      <c r="F12" s="27"/>
      <c r="G12" s="19"/>
      <c r="H12" s="32"/>
      <c r="I12" s="28"/>
      <c r="J12" s="358">
        <f>IF(I13="","",VLOOKUP(I13,#REF!,2,1))</f>
      </c>
      <c r="K12" s="30"/>
      <c r="L12" s="31"/>
      <c r="M12" s="25"/>
      <c r="N12" s="34"/>
      <c r="O12" s="18"/>
    </row>
    <row r="13" spans="1:15" ht="27.75" customHeight="1" thickBot="1" thickTop="1">
      <c r="A13" s="46"/>
      <c r="B13" s="48"/>
      <c r="C13" s="371" t="str">
        <f>IF(B14="","",VLOOKUP(B14,#REF!,2,1))&amp;" "&amp;IF(B14="","",VLOOKUP(B14,#REF!,3,1))</f>
        <v> </v>
      </c>
      <c r="D13" s="365">
        <f>IF(B14="","",VLOOKUP(B14,#REF!,5,1))</f>
      </c>
      <c r="E13" s="19"/>
      <c r="F13" s="37"/>
      <c r="G13" s="19"/>
      <c r="H13" s="32"/>
      <c r="I13" s="21"/>
      <c r="J13" s="359" t="str">
        <f>IF(I13="","",VLOOKUP(I13,#REF!,2,1))&amp;" "&amp;IF(I13="","",VLOOKUP(I13,#REF!,3,1))</f>
        <v> </v>
      </c>
      <c r="K13" s="19"/>
      <c r="L13" s="19"/>
      <c r="M13" s="18"/>
      <c r="N13" s="18"/>
      <c r="O13" s="18"/>
    </row>
    <row r="14" spans="1:15" ht="27" customHeight="1" thickBot="1" thickTop="1">
      <c r="A14" s="46">
        <v>5</v>
      </c>
      <c r="B14" s="47"/>
      <c r="C14" s="372" t="str">
        <f>IF(B14="","",VLOOKUP(B14,#REF!,2,1))&amp;" "&amp;IF(B14="","",VLOOKUP(B14,#REF!,3,1))</f>
        <v> </v>
      </c>
      <c r="D14" s="366" t="e">
        <f>IF(C14="","",VLOOKUP(C14,#REF!,2,1))&amp;" "&amp;IF(C14="","",VLOOKUP(C14,#REF!,3,1))</f>
        <v>#REF!</v>
      </c>
      <c r="E14" s="19"/>
      <c r="F14" s="358">
        <f>IF(E15="","",VLOOKUP(E15,#REF!,2,1))</f>
      </c>
      <c r="G14" s="19"/>
      <c r="H14" s="32"/>
      <c r="I14" s="26"/>
      <c r="J14" s="27"/>
      <c r="K14" s="35"/>
      <c r="L14" s="19"/>
      <c r="M14" s="18"/>
      <c r="N14" s="18"/>
      <c r="O14" s="18"/>
    </row>
    <row r="15" spans="1:15" ht="27.75" customHeight="1" thickBot="1" thickTop="1">
      <c r="A15" s="46"/>
      <c r="B15" s="48"/>
      <c r="C15" s="361" t="str">
        <f>IF(B16="","",VLOOKUP(B16,#REF!,2,1))&amp;" "&amp;IF(B16="","",VLOOKUP(B16,#REF!,3,1))</f>
        <v> </v>
      </c>
      <c r="D15" s="365">
        <f>IF(B16="","",VLOOKUP(B16,#REF!,5,1))</f>
      </c>
      <c r="E15" s="21"/>
      <c r="F15" s="359" t="str">
        <f>IF(E15="","",VLOOKUP(E15,#REF!,2,1))&amp;" "&amp;IF(E15="","",VLOOKUP(E15,#REF!,3,1))</f>
        <v> </v>
      </c>
      <c r="G15" s="20"/>
      <c r="H15" s="32"/>
      <c r="I15" s="35"/>
      <c r="J15" s="32"/>
      <c r="K15" s="35"/>
      <c r="L15" s="19"/>
      <c r="M15" s="18"/>
      <c r="N15" s="18"/>
      <c r="O15" s="18"/>
    </row>
    <row r="16" spans="1:15" ht="27" customHeight="1" thickBot="1" thickTop="1">
      <c r="A16" s="46">
        <v>6</v>
      </c>
      <c r="B16" s="47"/>
      <c r="C16" s="364" t="str">
        <f>IF(B16="","",VLOOKUP(B16,#REF!,2,1))&amp;" "&amp;IF(B16="","",VLOOKUP(B16,#REF!,3,1))</f>
        <v> </v>
      </c>
      <c r="D16" s="366" t="e">
        <f>IF(C16="","",VLOOKUP(C16,#REF!,2,1))&amp;" "&amp;IF(C16="","",VLOOKUP(C16,#REF!,3,1))</f>
        <v>#REF!</v>
      </c>
      <c r="E16" s="26"/>
      <c r="F16" s="27"/>
      <c r="G16" s="28"/>
      <c r="H16" s="358">
        <f>IF(G17="","",VLOOKUP(G17,#REF!,2,1))</f>
      </c>
      <c r="I16" s="35"/>
      <c r="J16" s="32"/>
      <c r="K16" s="35"/>
      <c r="L16" s="19"/>
      <c r="M16" s="18"/>
      <c r="N16" s="18"/>
      <c r="O16" s="18"/>
    </row>
    <row r="17" spans="1:15" ht="27.75" customHeight="1" thickBot="1" thickTop="1">
      <c r="A17" s="46"/>
      <c r="B17" s="48"/>
      <c r="C17" s="371" t="str">
        <f>IF(B18="","",VLOOKUP(B18,#REF!,2,1))&amp;" "&amp;IF(B18="","",VLOOKUP(B18,#REF!,3,1))</f>
        <v> </v>
      </c>
      <c r="D17" s="365">
        <f>IF(B18="","",VLOOKUP(B18,#REF!,5,1))</f>
      </c>
      <c r="E17" s="19"/>
      <c r="F17" s="32"/>
      <c r="G17" s="21"/>
      <c r="H17" s="359" t="str">
        <f>IF(G17="","",VLOOKUP(G17,#REF!,2,1))&amp;" "&amp;IF(G17="","",VLOOKUP(G17,#REF!,3,1))</f>
        <v> </v>
      </c>
      <c r="I17" s="35"/>
      <c r="J17" s="32"/>
      <c r="K17" s="35"/>
      <c r="L17" s="19"/>
      <c r="M17" s="18"/>
      <c r="N17" s="18"/>
      <c r="O17" s="18"/>
    </row>
    <row r="18" spans="1:15" ht="27" customHeight="1" thickBot="1" thickTop="1">
      <c r="A18" s="46">
        <v>7</v>
      </c>
      <c r="B18" s="47"/>
      <c r="C18" s="372" t="str">
        <f>IF(B18="","",VLOOKUP(B18,#REF!,2,1))&amp;" "&amp;IF(B18="","",VLOOKUP(B18,#REF!,3,1))</f>
        <v> </v>
      </c>
      <c r="D18" s="366" t="e">
        <f>IF(C18="","",VLOOKUP(C18,#REF!,2,1))&amp;" "&amp;IF(C18="","",VLOOKUP(C18,#REF!,3,1))</f>
        <v>#REF!</v>
      </c>
      <c r="E18" s="19"/>
      <c r="F18" s="358">
        <f>IF(E19="","",VLOOKUP(E19,#REF!,2,1))</f>
      </c>
      <c r="G18" s="26"/>
      <c r="H18" s="27"/>
      <c r="I18" s="19"/>
      <c r="J18" s="32"/>
      <c r="K18" s="35"/>
      <c r="L18" s="19"/>
      <c r="M18" s="18"/>
      <c r="N18" s="18"/>
      <c r="O18" s="18"/>
    </row>
    <row r="19" spans="1:15" ht="27.75" customHeight="1" thickBot="1" thickTop="1">
      <c r="A19" s="46"/>
      <c r="B19" s="48"/>
      <c r="C19" s="369" t="str">
        <f>IF(B20="","",VLOOKUP(B20,#REF!,2,1))&amp;" "&amp;IF(B20="","",VLOOKUP(B20,#REF!,3,1))</f>
        <v> </v>
      </c>
      <c r="D19" s="367">
        <f>IF(B20="","",VLOOKUP(B20,#REF!,5,1))</f>
      </c>
      <c r="E19" s="21"/>
      <c r="F19" s="359" t="str">
        <f>IF(E19="","",VLOOKUP(E19,#REF!,2,1))&amp;" "&amp;IF(E19="","",VLOOKUP(E19,#REF!,3,1))</f>
        <v> </v>
      </c>
      <c r="G19" s="28"/>
      <c r="H19" s="37"/>
      <c r="I19" s="19"/>
      <c r="J19" s="32"/>
      <c r="K19" s="35"/>
      <c r="L19" s="19"/>
      <c r="M19" s="18"/>
      <c r="N19" s="18"/>
      <c r="O19" s="18"/>
    </row>
    <row r="20" spans="1:15" ht="27" customHeight="1" thickBot="1" thickTop="1">
      <c r="A20" s="46">
        <v>8</v>
      </c>
      <c r="B20" s="47"/>
      <c r="C20" s="370" t="str">
        <f>IF(B20="","",VLOOKUP(B20,#REF!,2,1))&amp;" "&amp;IF(B20="","",VLOOKUP(B20,#REF!,3,1))</f>
        <v> </v>
      </c>
      <c r="D20" s="368" t="e">
        <f>IF(C20="","",VLOOKUP(C20,#REF!,2,1))&amp;" "&amp;IF(C20="","",VLOOKUP(C20,#REF!,3,1))</f>
        <v>#REF!</v>
      </c>
      <c r="E20" s="26"/>
      <c r="F20" s="27"/>
      <c r="G20" s="19"/>
      <c r="H20" s="37"/>
      <c r="I20" s="19"/>
      <c r="J20" s="32"/>
      <c r="K20" s="28"/>
      <c r="L20" s="358">
        <f>IF(K21="","",VLOOKUP(K21,#REF!,2,1))</f>
      </c>
      <c r="M20" s="18"/>
      <c r="N20" s="18"/>
      <c r="O20" s="18"/>
    </row>
    <row r="21" spans="1:15" ht="31.5" customHeight="1" thickBot="1" thickTop="1">
      <c r="A21" s="46"/>
      <c r="B21" s="48"/>
      <c r="C21" s="373" t="str">
        <f>IF(B22="","",VLOOKUP(B22,#REF!,2,1))&amp;" "&amp;IF(B22="","",VLOOKUP(B22,#REF!,3,1))</f>
        <v> </v>
      </c>
      <c r="D21" s="367">
        <f>IF(B22="","",VLOOKUP(B22,#REF!,5,1))</f>
      </c>
      <c r="E21" s="19"/>
      <c r="F21" s="37"/>
      <c r="G21" s="19"/>
      <c r="H21" s="37"/>
      <c r="I21" s="19"/>
      <c r="J21" s="32"/>
      <c r="K21" s="21"/>
      <c r="L21" s="359" t="str">
        <f>IF(K21="","",VLOOKUP(K21,#REF!,2,1))&amp;" "&amp;IF(K21="","",VLOOKUP(K21,#REF!,3,1))</f>
        <v> </v>
      </c>
      <c r="M21" s="18"/>
      <c r="N21" s="18"/>
      <c r="O21" s="18"/>
    </row>
    <row r="22" spans="1:15" ht="31.5" customHeight="1" thickBot="1" thickTop="1">
      <c r="A22" s="46">
        <v>9</v>
      </c>
      <c r="B22" s="47"/>
      <c r="C22" s="374" t="str">
        <f>IF(B22="","",VLOOKUP(B22,#REF!,2,1))&amp;" "&amp;IF(B22="","",VLOOKUP(B22,#REF!,3,1))</f>
        <v> </v>
      </c>
      <c r="D22" s="368" t="e">
        <f>IF(C22="","",VLOOKUP(C22,#REF!,2,1))&amp;" "&amp;IF(C22="","",VLOOKUP(C22,#REF!,3,1))</f>
        <v>#REF!</v>
      </c>
      <c r="E22" s="19"/>
      <c r="F22" s="358">
        <f>IF(E23="","",VLOOKUP(E23,#REF!,2,1))</f>
      </c>
      <c r="G22" s="19"/>
      <c r="H22" s="37"/>
      <c r="I22" s="19"/>
      <c r="J22" s="32"/>
      <c r="K22" s="26"/>
      <c r="L22" s="27"/>
      <c r="M22" s="39"/>
      <c r="N22" s="18"/>
      <c r="O22" s="18"/>
    </row>
    <row r="23" spans="1:15" ht="27.75" customHeight="1" thickBot="1" thickTop="1">
      <c r="A23" s="46"/>
      <c r="B23" s="48"/>
      <c r="C23" s="361" t="str">
        <f>IF(B24="","",VLOOKUP(B24,#REF!,2,1))&amp;" "&amp;IF(B24="","",VLOOKUP(B24,#REF!,3,1))</f>
        <v> </v>
      </c>
      <c r="D23" s="365">
        <f>IF(B24="","",VLOOKUP(B24,#REF!,5,1))</f>
      </c>
      <c r="E23" s="21"/>
      <c r="F23" s="359" t="str">
        <f>IF(E23="","",VLOOKUP(E23,#REF!,2,1))&amp;" "&amp;IF(E23="","",VLOOKUP(E23,#REF!,3,1))</f>
        <v> </v>
      </c>
      <c r="G23" s="20"/>
      <c r="H23" s="37"/>
      <c r="I23" s="19"/>
      <c r="J23" s="32"/>
      <c r="K23" s="35"/>
      <c r="L23" s="40"/>
      <c r="M23" s="39"/>
      <c r="N23" s="18"/>
      <c r="O23" s="18"/>
    </row>
    <row r="24" spans="1:15" ht="27" customHeight="1" thickBot="1" thickTop="1">
      <c r="A24" s="46">
        <v>10</v>
      </c>
      <c r="B24" s="47"/>
      <c r="C24" s="364" t="str">
        <f>IF(B24="","",VLOOKUP(B24,#REF!,2,1))&amp;" "&amp;IF(B24="","",VLOOKUP(B24,#REF!,3,1))</f>
        <v> </v>
      </c>
      <c r="D24" s="366" t="e">
        <f>IF(C24="","",VLOOKUP(C24,#REF!,2,1))&amp;" "&amp;IF(C24="","",VLOOKUP(C24,#REF!,3,1))</f>
        <v>#REF!</v>
      </c>
      <c r="E24" s="26"/>
      <c r="F24" s="27"/>
      <c r="G24" s="28"/>
      <c r="H24" s="358">
        <f>IF(G25="","",VLOOKUP(G25,#REF!,2,1))</f>
      </c>
      <c r="I24" s="19"/>
      <c r="J24" s="32"/>
      <c r="K24" s="35"/>
      <c r="L24" s="40"/>
      <c r="M24" s="39"/>
      <c r="N24" s="18"/>
      <c r="O24" s="18"/>
    </row>
    <row r="25" spans="1:15" ht="27.75" customHeight="1" thickBot="1" thickTop="1">
      <c r="A25" s="46"/>
      <c r="B25" s="48"/>
      <c r="C25" s="371" t="str">
        <f>IF(B26="","",VLOOKUP(B26,#REF!,2,1))&amp;" "&amp;IF(B26="","",VLOOKUP(B26,#REF!,3,1))</f>
        <v> </v>
      </c>
      <c r="D25" s="365">
        <f>IF(B26="","",VLOOKUP(B26,#REF!,5,1))</f>
      </c>
      <c r="E25" s="19"/>
      <c r="F25" s="32"/>
      <c r="G25" s="21"/>
      <c r="H25" s="359" t="str">
        <f>IF(G25="","",VLOOKUP(G25,#REF!,2,1))&amp;" "&amp;IF(G25="","",VLOOKUP(G25,#REF!,3,1))</f>
        <v> </v>
      </c>
      <c r="I25" s="19"/>
      <c r="J25" s="32"/>
      <c r="K25" s="35"/>
      <c r="L25" s="40"/>
      <c r="M25" s="39"/>
      <c r="N25" s="18"/>
      <c r="O25" s="18"/>
    </row>
    <row r="26" spans="1:15" ht="27" customHeight="1" thickBot="1" thickTop="1">
      <c r="A26" s="46">
        <v>11</v>
      </c>
      <c r="B26" s="47"/>
      <c r="C26" s="372" t="str">
        <f>IF(B26="","",VLOOKUP(B26,#REF!,2,1))&amp;" "&amp;IF(B26="","",VLOOKUP(B26,#REF!,3,1))</f>
        <v> </v>
      </c>
      <c r="D26" s="366" t="e">
        <f>IF(C26="","",VLOOKUP(C26,#REF!,2,1))&amp;" "&amp;IF(C26="","",VLOOKUP(C26,#REF!,3,1))</f>
        <v>#REF!</v>
      </c>
      <c r="E26" s="19"/>
      <c r="F26" s="358">
        <f>IF(E27="","",VLOOKUP(E27,#REF!,2,1))</f>
      </c>
      <c r="G26" s="26"/>
      <c r="H26" s="27"/>
      <c r="I26" s="35"/>
      <c r="J26" s="41"/>
      <c r="K26" s="28"/>
      <c r="L26" s="37"/>
      <c r="M26" s="39"/>
      <c r="N26" s="18"/>
      <c r="O26" s="18"/>
    </row>
    <row r="27" spans="1:15" ht="27.75" customHeight="1" thickBot="1" thickTop="1">
      <c r="A27" s="46"/>
      <c r="B27" s="49"/>
      <c r="C27" s="361" t="str">
        <f>IF(B28="","",VLOOKUP(B28,#REF!,2,1))&amp;" "&amp;IF(B28="","",VLOOKUP(B28,#REF!,3,1))</f>
        <v> </v>
      </c>
      <c r="D27" s="365">
        <f>IF(B28="","",VLOOKUP(B28,#REF!,5,1))</f>
      </c>
      <c r="E27" s="21"/>
      <c r="F27" s="359" t="str">
        <f>IF(E27="","",VLOOKUP(E27,#REF!,2,1))&amp;" "&amp;IF(E27="","",VLOOKUP(E27,#REF!,3,1))</f>
        <v> </v>
      </c>
      <c r="G27" s="28"/>
      <c r="H27" s="37"/>
      <c r="I27" s="35"/>
      <c r="J27" s="41"/>
      <c r="K27" s="28"/>
      <c r="L27" s="37"/>
      <c r="M27" s="39"/>
      <c r="N27" s="18"/>
      <c r="O27" s="18"/>
    </row>
    <row r="28" spans="1:15" ht="27" customHeight="1" thickBot="1" thickTop="1">
      <c r="A28" s="46">
        <v>12</v>
      </c>
      <c r="B28" s="47"/>
      <c r="C28" s="364" t="str">
        <f>IF(B28="","",VLOOKUP(B28,#REF!,2,1))&amp;" "&amp;IF(B28="","",VLOOKUP(B28,#REF!,3,1))</f>
        <v> </v>
      </c>
      <c r="D28" s="366" t="e">
        <f>IF(C28="","",VLOOKUP(C28,#REF!,2,1))&amp;" "&amp;IF(C28="","",VLOOKUP(C28,#REF!,3,1))</f>
        <v>#REF!</v>
      </c>
      <c r="E28" s="26"/>
      <c r="F28" s="27"/>
      <c r="G28" s="19"/>
      <c r="H28" s="37"/>
      <c r="I28" s="28"/>
      <c r="J28" s="358">
        <f>IF(I29="","",VLOOKUP(I29,#REF!,2,1))</f>
      </c>
      <c r="K28" s="28"/>
      <c r="L28" s="37"/>
      <c r="M28" s="39"/>
      <c r="N28" s="18"/>
      <c r="O28" s="18"/>
    </row>
    <row r="29" spans="1:15" ht="27.75" customHeight="1" thickBot="1" thickTop="1">
      <c r="A29" s="46"/>
      <c r="B29" s="48"/>
      <c r="C29" s="371" t="str">
        <f>IF(B30="","",VLOOKUP(B30,#REF!,2,1))&amp;" "&amp;IF(B30="","",VLOOKUP(B30,#REF!,3,1))</f>
        <v> </v>
      </c>
      <c r="D29" s="365">
        <f>IF(B30="","",VLOOKUP(B30,#REF!,5,1))</f>
      </c>
      <c r="E29" s="19"/>
      <c r="F29" s="37"/>
      <c r="G29" s="19"/>
      <c r="H29" s="37"/>
      <c r="I29" s="76"/>
      <c r="J29" s="359" t="str">
        <f>IF(I29="","",VLOOKUP(I29,#REF!,2,1))&amp;" "&amp;IF(I29="","",VLOOKUP(I29,#REF!,3,1))</f>
        <v> </v>
      </c>
      <c r="K29" s="35"/>
      <c r="L29" s="37"/>
      <c r="M29" s="39"/>
      <c r="N29" s="18"/>
      <c r="O29" s="18"/>
    </row>
    <row r="30" spans="1:15" ht="27" customHeight="1" thickBot="1" thickTop="1">
      <c r="A30" s="46">
        <v>13</v>
      </c>
      <c r="B30" s="47"/>
      <c r="C30" s="372" t="str">
        <f>IF(B30="","",VLOOKUP(B30,#REF!,2,1))&amp;" "&amp;IF(B30="","",VLOOKUP(B30,#REF!,3,1))</f>
        <v> </v>
      </c>
      <c r="D30" s="366" t="e">
        <f>IF(C30="","",VLOOKUP(C30,#REF!,2,1))&amp;" "&amp;IF(C30="","",VLOOKUP(C30,#REF!,3,1))</f>
        <v>#REF!</v>
      </c>
      <c r="E30" s="19"/>
      <c r="F30" s="358">
        <f>IF(E31="","",VLOOKUP(E31,#REF!,2,1))</f>
      </c>
      <c r="G30" s="19"/>
      <c r="H30" s="37"/>
      <c r="I30" s="26"/>
      <c r="J30" s="27"/>
      <c r="K30" s="19"/>
      <c r="L30" s="37"/>
      <c r="M30" s="39"/>
      <c r="N30" s="18"/>
      <c r="O30" s="18"/>
    </row>
    <row r="31" spans="1:15" ht="27.75" customHeight="1" thickBot="1" thickTop="1">
      <c r="A31" s="46"/>
      <c r="B31" s="48"/>
      <c r="C31" s="361" t="str">
        <f>IF(B32="","",VLOOKUP(B32,#REF!,2,1))&amp;" "&amp;IF(B32="","",VLOOKUP(B32,#REF!,3,1))</f>
        <v> </v>
      </c>
      <c r="D31" s="365">
        <f>IF(B32="","",VLOOKUP(B32,#REF!,5,1))</f>
      </c>
      <c r="E31" s="21"/>
      <c r="F31" s="359" t="str">
        <f>IF(E31="","",VLOOKUP(E31,#REF!,2,1))&amp;" "&amp;IF(E31="","",VLOOKUP(E31,#REF!,3,1))</f>
        <v> </v>
      </c>
      <c r="G31" s="20"/>
      <c r="H31" s="37"/>
      <c r="I31" s="35"/>
      <c r="J31" s="37"/>
      <c r="K31" s="19"/>
      <c r="L31" s="37"/>
      <c r="M31" s="39"/>
      <c r="N31" s="18"/>
      <c r="O31" s="18"/>
    </row>
    <row r="32" spans="1:15" ht="27" customHeight="1" thickBot="1" thickTop="1">
      <c r="A32" s="46">
        <v>14</v>
      </c>
      <c r="B32" s="47"/>
      <c r="C32" s="364" t="str">
        <f>IF(B32="","",VLOOKUP(B32,#REF!,2,1))&amp;" "&amp;IF(B32="","",VLOOKUP(B32,#REF!,3,1))</f>
        <v> </v>
      </c>
      <c r="D32" s="366" t="e">
        <f>IF(C32="","",VLOOKUP(C32,#REF!,2,1))&amp;" "&amp;IF(C32="","",VLOOKUP(C32,#REF!,3,1))</f>
        <v>#REF!</v>
      </c>
      <c r="E32" s="26"/>
      <c r="F32" s="71"/>
      <c r="G32" s="35"/>
      <c r="H32" s="375">
        <f>IF(G33="","",VLOOKUP(G33,#REF!,2,1))</f>
      </c>
      <c r="I32" s="35"/>
      <c r="J32" s="37"/>
      <c r="K32" s="19"/>
      <c r="L32" s="37"/>
      <c r="M32" s="39"/>
      <c r="N32" s="18"/>
      <c r="O32" s="18"/>
    </row>
    <row r="33" spans="1:15" ht="27.75" customHeight="1" thickBot="1" thickTop="1">
      <c r="A33" s="46"/>
      <c r="B33" s="48"/>
      <c r="C33" s="371" t="str">
        <f>IF(B34="","",VLOOKUP(B34,#REF!,2,1))&amp;" "&amp;IF(B34="","",VLOOKUP(B34,#REF!,3,1))</f>
        <v> </v>
      </c>
      <c r="D33" s="365">
        <f>IF(B34="","",VLOOKUP(B34,#REF!,5,1))</f>
      </c>
      <c r="E33" s="19"/>
      <c r="F33" s="40"/>
      <c r="G33" s="21"/>
      <c r="H33" s="376" t="str">
        <f>IF(G33="","",VLOOKUP(G33,#REF!,2,1))&amp;" "&amp;IF(G33="","",VLOOKUP(G33,#REF!,3,1))</f>
        <v> </v>
      </c>
      <c r="I33" s="35"/>
      <c r="J33" s="37"/>
      <c r="K33" s="19"/>
      <c r="L33" s="37"/>
      <c r="M33" s="39"/>
      <c r="N33" s="18"/>
      <c r="O33" s="18"/>
    </row>
    <row r="34" spans="1:15" ht="27" customHeight="1" thickBot="1" thickTop="1">
      <c r="A34" s="46">
        <v>15</v>
      </c>
      <c r="B34" s="47"/>
      <c r="C34" s="372" t="str">
        <f>IF(B34="","",VLOOKUP(B34,#REF!,2,1))&amp;" "&amp;IF(B34="","",VLOOKUP(B34,#REF!,3,1))</f>
        <v> </v>
      </c>
      <c r="D34" s="366" t="e">
        <f>IF(C34="","",VLOOKUP(C34,#REF!,2,1))&amp;" "&amp;IF(C34="","",VLOOKUP(C34,#REF!,3,1))</f>
        <v>#REF!</v>
      </c>
      <c r="E34" s="19"/>
      <c r="F34" s="358">
        <f>IF(E35="","",VLOOKUP(E35,#REF!,2,1))</f>
      </c>
      <c r="G34" s="26"/>
      <c r="H34" s="27"/>
      <c r="I34" s="19"/>
      <c r="J34" s="37"/>
      <c r="K34" s="62"/>
      <c r="L34" s="17"/>
      <c r="M34" s="39"/>
      <c r="N34" s="18"/>
      <c r="O34" s="18"/>
    </row>
    <row r="35" spans="1:15" ht="27.75" customHeight="1" thickBot="1" thickTop="1">
      <c r="A35" s="46"/>
      <c r="B35" s="48"/>
      <c r="C35" s="369" t="str">
        <f>IF(B36="","",VLOOKUP(B36,#REF!,2,1))&amp;" "&amp;IF(B36="","",VLOOKUP(B36,#REF!,3,1))</f>
        <v> </v>
      </c>
      <c r="D35" s="367">
        <f>IF(B36="","",VLOOKUP(B36,#REF!,5,1))</f>
      </c>
      <c r="E35" s="21"/>
      <c r="F35" s="359" t="str">
        <f>IF(E35="","",VLOOKUP(E35,#REF!,2,1))&amp;" "&amp;IF(E35="","",VLOOKUP(E35,#REF!,3,1))</f>
        <v> </v>
      </c>
      <c r="G35" s="28"/>
      <c r="H35" s="37"/>
      <c r="I35" s="19"/>
      <c r="J35" s="37"/>
      <c r="K35" s="74"/>
      <c r="L35" s="75" t="s">
        <v>17</v>
      </c>
      <c r="M35" s="39"/>
      <c r="N35" s="18"/>
      <c r="O35" s="18"/>
    </row>
    <row r="36" spans="1:15" ht="27" customHeight="1" thickBot="1" thickTop="1">
      <c r="A36" s="46">
        <v>16</v>
      </c>
      <c r="B36" s="47"/>
      <c r="C36" s="370" t="str">
        <f>IF(B36="","",VLOOKUP(B36,#REF!,2,1))&amp;" "&amp;IF(B36="","",VLOOKUP(B36,#REF!,3,1))</f>
        <v> </v>
      </c>
      <c r="D36" s="368" t="e">
        <f>IF(C36="","",VLOOKUP(C36,#REF!,2,1))&amp;" "&amp;IF(C36="","",VLOOKUP(C36,#REF!,3,1))</f>
        <v>#REF!</v>
      </c>
      <c r="E36" s="26"/>
      <c r="F36" s="27"/>
      <c r="G36" s="19"/>
      <c r="H36" s="37"/>
      <c r="I36" s="19"/>
      <c r="J36" s="32"/>
      <c r="K36" s="51"/>
      <c r="L36" s="358">
        <f>IF(K37="","",VLOOKUP(K37,#REF!,2,1))</f>
      </c>
      <c r="M36" s="53"/>
      <c r="N36" s="360"/>
      <c r="O36" s="18"/>
    </row>
    <row r="37" spans="1:15" ht="27.75" customHeight="1" thickBot="1" thickTop="1">
      <c r="A37" s="46"/>
      <c r="B37" s="48"/>
      <c r="C37" s="373" t="str">
        <f>IF(B38="","",VLOOKUP(B38,#REF!,2,1))&amp;" "&amp;IF(B38="","",VLOOKUP(B38,#REF!,3,1))</f>
        <v> </v>
      </c>
      <c r="D37" s="367">
        <f>IF(B38="","",VLOOKUP(B38,#REF!,5,1))</f>
      </c>
      <c r="E37" s="19"/>
      <c r="F37" s="37"/>
      <c r="G37" s="19"/>
      <c r="H37" s="37"/>
      <c r="I37" s="19"/>
      <c r="J37" s="32"/>
      <c r="K37" s="45"/>
      <c r="L37" s="359" t="str">
        <f>IF(K37="","",VLOOKUP(K37,#REF!,2,1))&amp;" "&amp;IF(K37="","",VLOOKUP(K37,#REF!,3,1))</f>
        <v> </v>
      </c>
      <c r="M37" s="54"/>
      <c r="N37" s="360"/>
      <c r="O37" s="18"/>
    </row>
    <row r="38" spans="1:15" ht="27" customHeight="1" thickBot="1" thickTop="1">
      <c r="A38" s="46">
        <v>17</v>
      </c>
      <c r="B38" s="47"/>
      <c r="C38" s="374" t="str">
        <f>IF(B38="","",VLOOKUP(B38,#REF!,2,1))&amp;" "&amp;IF(B38="","",VLOOKUP(B38,#REF!,3,1))</f>
        <v> </v>
      </c>
      <c r="D38" s="368" t="e">
        <f>IF(C38="","",VLOOKUP(C38,#REF!,2,1))&amp;" "&amp;IF(C38="","",VLOOKUP(C38,#REF!,3,1))</f>
        <v>#REF!</v>
      </c>
      <c r="E38" s="19"/>
      <c r="F38" s="358">
        <f>IF(E39="","",VLOOKUP(E39,#REF!,2,1))</f>
      </c>
      <c r="G38" s="19"/>
      <c r="H38" s="37"/>
      <c r="I38" s="20"/>
      <c r="J38" s="37"/>
      <c r="K38" s="42"/>
      <c r="L38" s="70"/>
      <c r="M38" s="56"/>
      <c r="N38" s="55"/>
      <c r="O38" s="51"/>
    </row>
    <row r="39" spans="1:15" ht="27.75" customHeight="1" thickBot="1" thickTop="1">
      <c r="A39" s="46"/>
      <c r="B39" s="48"/>
      <c r="C39" s="361" t="str">
        <f>IF(B40="","",VLOOKUP(B40,#REF!,2,1))&amp;" "&amp;IF(B40="","",VLOOKUP(B40,#REF!,3,1))</f>
        <v> </v>
      </c>
      <c r="D39" s="365">
        <f>IF(B40="","",VLOOKUP(B40,#REF!,5,1))</f>
      </c>
      <c r="E39" s="21"/>
      <c r="F39" s="359" t="str">
        <f>IF(E39="","",VLOOKUP(E39,#REF!,2,1))&amp;" "&amp;IF(E39="","",VLOOKUP(E39,#REF!,3,1))</f>
        <v> </v>
      </c>
      <c r="G39" s="20"/>
      <c r="H39" s="37"/>
      <c r="I39" s="20"/>
      <c r="J39" s="43"/>
      <c r="K39" s="20"/>
      <c r="L39" s="32"/>
      <c r="M39" s="39"/>
      <c r="N39" s="41"/>
      <c r="O39" s="51"/>
    </row>
    <row r="40" spans="1:15" ht="27" customHeight="1" thickBot="1" thickTop="1">
      <c r="A40" s="46">
        <v>18</v>
      </c>
      <c r="B40" s="47"/>
      <c r="C40" s="364" t="str">
        <f>IF(B40="","",VLOOKUP(B40,#REF!,2,1))&amp;" "&amp;IF(B40="","",VLOOKUP(B40,#REF!,3,1))</f>
        <v> </v>
      </c>
      <c r="D40" s="366" t="e">
        <f>IF(C40="","",VLOOKUP(C40,#REF!,2,1))&amp;" "&amp;IF(C40="","",VLOOKUP(C40,#REF!,3,1))</f>
        <v>#REF!</v>
      </c>
      <c r="E40" s="26"/>
      <c r="F40" s="27"/>
      <c r="G40" s="28"/>
      <c r="H40" s="358">
        <f>IF(G41="","",VLOOKUP(G41,#REF!,2,1))</f>
      </c>
      <c r="I40" s="20"/>
      <c r="J40" s="44"/>
      <c r="K40" s="19"/>
      <c r="L40" s="40"/>
      <c r="M40" s="39"/>
      <c r="N40" s="41"/>
      <c r="O40" s="51"/>
    </row>
    <row r="41" spans="1:15" ht="27.75" customHeight="1" thickBot="1" thickTop="1">
      <c r="A41" s="46"/>
      <c r="B41" s="48"/>
      <c r="C41" s="371" t="str">
        <f>IF(B42="","",VLOOKUP(B42,#REF!,2,1))&amp;" "&amp;IF(B42="","",VLOOKUP(B42,#REF!,3,1))</f>
        <v> </v>
      </c>
      <c r="D41" s="365">
        <f>IF(B42="","",VLOOKUP(B42,#REF!,5,1))</f>
      </c>
      <c r="E41" s="19"/>
      <c r="F41" s="32"/>
      <c r="G41" s="21"/>
      <c r="H41" s="359" t="str">
        <f>IF(G41="","",VLOOKUP(G41,#REF!,2,1))&amp;" "&amp;IF(G41="","",VLOOKUP(G41,#REF!,3,1))</f>
        <v> </v>
      </c>
      <c r="I41" s="33"/>
      <c r="J41" s="37"/>
      <c r="K41" s="19"/>
      <c r="L41" s="40"/>
      <c r="M41" s="39"/>
      <c r="N41" s="41"/>
      <c r="O41" s="51"/>
    </row>
    <row r="42" spans="1:15" ht="27" customHeight="1" thickBot="1" thickTop="1">
      <c r="A42" s="46">
        <v>19</v>
      </c>
      <c r="B42" s="47"/>
      <c r="C42" s="372" t="str">
        <f>IF(B42="","",VLOOKUP(B42,#REF!,2,1))&amp;" "&amp;IF(B42="","",VLOOKUP(B42,#REF!,3,1))</f>
        <v> </v>
      </c>
      <c r="D42" s="366" t="e">
        <f>IF(C42="","",VLOOKUP(C42,#REF!,2,1))&amp;" "&amp;IF(C42="","",VLOOKUP(C42,#REF!,3,1))</f>
        <v>#REF!</v>
      </c>
      <c r="E42" s="19"/>
      <c r="F42" s="358">
        <f>IF(E43="","",VLOOKUP(E43,#REF!,2,1))</f>
      </c>
      <c r="G42" s="26"/>
      <c r="H42" s="27"/>
      <c r="I42" s="35"/>
      <c r="J42" s="43"/>
      <c r="K42" s="20"/>
      <c r="L42" s="37"/>
      <c r="M42" s="39"/>
      <c r="N42" s="41"/>
      <c r="O42" s="51"/>
    </row>
    <row r="43" spans="1:15" ht="27.75" customHeight="1" thickBot="1" thickTop="1">
      <c r="A43" s="46"/>
      <c r="B43" s="46"/>
      <c r="C43" s="361" t="str">
        <f>IF(B44="","",VLOOKUP(B44,#REF!,2,1))&amp;" "&amp;IF(B44="","",VLOOKUP(B44,#REF!,3,1))</f>
        <v> </v>
      </c>
      <c r="D43" s="365">
        <f>IF(B44="","",VLOOKUP(B44,#REF!,5,1))</f>
      </c>
      <c r="E43" s="21"/>
      <c r="F43" s="359" t="str">
        <f>IF(E43="","",VLOOKUP(E43,#REF!,2,1))&amp;" "&amp;IF(E43="","",VLOOKUP(E43,#REF!,3,1))</f>
        <v> </v>
      </c>
      <c r="G43" s="28"/>
      <c r="H43" s="37"/>
      <c r="I43" s="35"/>
      <c r="J43" s="43"/>
      <c r="K43" s="20"/>
      <c r="L43" s="37"/>
      <c r="M43" s="39"/>
      <c r="N43" s="41"/>
      <c r="O43" s="51"/>
    </row>
    <row r="44" spans="1:15" ht="27" customHeight="1" thickBot="1" thickTop="1">
      <c r="A44" s="46">
        <v>20</v>
      </c>
      <c r="B44" s="47"/>
      <c r="C44" s="364" t="str">
        <f>IF(B44="","",VLOOKUP(B44,#REF!,2,1))&amp;" "&amp;IF(B44="","",VLOOKUP(B44,#REF!,3,1))</f>
        <v> </v>
      </c>
      <c r="D44" s="366" t="e">
        <f>IF(C44="","",VLOOKUP(C44,#REF!,2,1))&amp;" "&amp;IF(C44="","",VLOOKUP(C44,#REF!,3,1))</f>
        <v>#REF!</v>
      </c>
      <c r="E44" s="26"/>
      <c r="F44" s="27"/>
      <c r="G44" s="19"/>
      <c r="H44" s="37"/>
      <c r="I44" s="28"/>
      <c r="J44" s="358">
        <f>IF(I45="","",VLOOKUP(I45,#REF!,2,1))</f>
      </c>
      <c r="K44" s="20"/>
      <c r="L44" s="37"/>
      <c r="M44" s="39"/>
      <c r="N44" s="41"/>
      <c r="O44" s="51"/>
    </row>
    <row r="45" spans="1:15" ht="31.5" customHeight="1" thickBot="1" thickTop="1">
      <c r="A45" s="46"/>
      <c r="B45" s="48"/>
      <c r="C45" s="371" t="str">
        <f>IF(B46="","",VLOOKUP(B46,#REF!,2,1))&amp;" "&amp;IF(B46="","",VLOOKUP(B46,#REF!,3,1))</f>
        <v> </v>
      </c>
      <c r="D45" s="365">
        <f>IF(B46="","",VLOOKUP(B46,#REF!,5,1))</f>
      </c>
      <c r="E45" s="19"/>
      <c r="F45" s="37"/>
      <c r="G45" s="19"/>
      <c r="H45" s="37"/>
      <c r="I45" s="21"/>
      <c r="J45" s="359" t="str">
        <f>IF(I45="","",VLOOKUP(I45,#REF!,2,1))&amp;" "&amp;IF(I45="","",VLOOKUP(I45,#REF!,3,1))</f>
        <v> </v>
      </c>
      <c r="K45" s="19"/>
      <c r="L45" s="37"/>
      <c r="M45" s="39"/>
      <c r="N45" s="41"/>
      <c r="O45" s="51"/>
    </row>
    <row r="46" spans="1:15" ht="31.5" customHeight="1" thickBot="1" thickTop="1">
      <c r="A46" s="46">
        <v>21</v>
      </c>
      <c r="B46" s="47"/>
      <c r="C46" s="372" t="str">
        <f>IF(B46="","",VLOOKUP(B46,#REF!,2,1))&amp;" "&amp;IF(B46="","",VLOOKUP(B46,#REF!,3,1))</f>
        <v> </v>
      </c>
      <c r="D46" s="366" t="e">
        <f>IF(C46="","",VLOOKUP(C46,#REF!,2,1))&amp;" "&amp;IF(C46="","",VLOOKUP(C46,#REF!,3,1))</f>
        <v>#REF!</v>
      </c>
      <c r="E46" s="19"/>
      <c r="F46" s="358">
        <f>IF(E47="","",VLOOKUP(E47,#REF!,2,1))</f>
      </c>
      <c r="G46" s="19"/>
      <c r="H46" s="37"/>
      <c r="I46" s="26"/>
      <c r="J46" s="27"/>
      <c r="K46" s="35"/>
      <c r="L46" s="37"/>
      <c r="M46" s="39"/>
      <c r="N46" s="41"/>
      <c r="O46" s="51"/>
    </row>
    <row r="47" spans="1:15" ht="31.5" customHeight="1" thickBot="1" thickTop="1">
      <c r="A47" s="46"/>
      <c r="B47" s="48"/>
      <c r="C47" s="361" t="str">
        <f>IF(B48="","",VLOOKUP(B48,#REF!,2,1))&amp;" "&amp;IF(B48="","",VLOOKUP(B48,#REF!,3,1))</f>
        <v> </v>
      </c>
      <c r="D47" s="365">
        <f>IF(B48="","",VLOOKUP(B48,#REF!,5,1))</f>
      </c>
      <c r="E47" s="21"/>
      <c r="F47" s="359" t="str">
        <f>IF(E47="","",VLOOKUP(E47,#REF!,2,1))&amp;" "&amp;IF(E47="","",VLOOKUP(E47,#REF!,3,1))</f>
        <v> </v>
      </c>
      <c r="G47" s="20"/>
      <c r="H47" s="37"/>
      <c r="I47" s="35"/>
      <c r="J47" s="37"/>
      <c r="K47" s="35"/>
      <c r="L47" s="37"/>
      <c r="M47" s="39"/>
      <c r="N47" s="41"/>
      <c r="O47" s="51"/>
    </row>
    <row r="48" spans="1:15" ht="31.5" customHeight="1" thickBot="1" thickTop="1">
      <c r="A48" s="46">
        <v>22</v>
      </c>
      <c r="B48" s="47"/>
      <c r="C48" s="364" t="str">
        <f>IF(B48="","",VLOOKUP(B48,#REF!,2,1))&amp;" "&amp;IF(B48="","",VLOOKUP(B48,#REF!,3,1))</f>
        <v> </v>
      </c>
      <c r="D48" s="366" t="e">
        <f>IF(C48="","",VLOOKUP(C48,#REF!,2,1))&amp;" "&amp;IF(C48="","",VLOOKUP(C48,#REF!,3,1))</f>
        <v>#REF!</v>
      </c>
      <c r="E48" s="26"/>
      <c r="F48" s="27"/>
      <c r="G48" s="28"/>
      <c r="H48" s="358">
        <f>IF(G49="","",VLOOKUP(G49,#REF!,2,1))</f>
      </c>
      <c r="I48" s="35"/>
      <c r="J48" s="37"/>
      <c r="K48" s="35"/>
      <c r="L48" s="37"/>
      <c r="M48" s="39"/>
      <c r="N48" s="41"/>
      <c r="O48" s="51"/>
    </row>
    <row r="49" spans="1:15" ht="31.5" customHeight="1" thickBot="1" thickTop="1">
      <c r="A49" s="46"/>
      <c r="B49" s="48"/>
      <c r="C49" s="371" t="str">
        <f>IF(B50="","",VLOOKUP(B50,#REF!,2,1))&amp;" "&amp;IF(B50="","",VLOOKUP(B50,#REF!,3,1))</f>
        <v> </v>
      </c>
      <c r="D49" s="365">
        <f>IF(B50="","",VLOOKUP(B50,#REF!,5,1))</f>
      </c>
      <c r="E49" s="19"/>
      <c r="F49" s="32"/>
      <c r="G49" s="21"/>
      <c r="H49" s="359" t="str">
        <f>IF(G49="","",VLOOKUP(G49,#REF!,2,1))&amp;" "&amp;IF(G49="","",VLOOKUP(G49,#REF!,3,1))</f>
        <v> </v>
      </c>
      <c r="I49" s="35"/>
      <c r="J49" s="37"/>
      <c r="K49" s="35"/>
      <c r="L49" s="37"/>
      <c r="M49" s="39"/>
      <c r="N49" s="41"/>
      <c r="O49" s="51"/>
    </row>
    <row r="50" spans="1:15" ht="31.5" customHeight="1" thickBot="1" thickTop="1">
      <c r="A50" s="46">
        <v>23</v>
      </c>
      <c r="B50" s="47"/>
      <c r="C50" s="372" t="str">
        <f>IF(B50="","",VLOOKUP(B50,#REF!,2,1))&amp;" "&amp;IF(B50="","",VLOOKUP(B50,#REF!,3,1))</f>
        <v> </v>
      </c>
      <c r="D50" s="366" t="e">
        <f>IF(C50="","",VLOOKUP(C50,#REF!,2,1))&amp;" "&amp;IF(C50="","",VLOOKUP(C50,#REF!,3,1))</f>
        <v>#REF!</v>
      </c>
      <c r="E50" s="19"/>
      <c r="F50" s="358">
        <f>IF(E51="","",VLOOKUP(E51,#REF!,2,1))</f>
      </c>
      <c r="G50" s="26"/>
      <c r="H50" s="72"/>
      <c r="I50" s="19"/>
      <c r="J50" s="40"/>
      <c r="K50" s="35"/>
      <c r="L50" s="40"/>
      <c r="M50" s="39"/>
      <c r="N50" s="41"/>
      <c r="O50" s="51"/>
    </row>
    <row r="51" spans="1:15" ht="31.5" customHeight="1" thickBot="1" thickTop="1">
      <c r="A51" s="46"/>
      <c r="B51" s="48"/>
      <c r="C51" s="369" t="str">
        <f>IF(B52="","",VLOOKUP(B52,#REF!,2,1))&amp;" "&amp;IF(B52="","",VLOOKUP(B52,#REF!,3,1))</f>
        <v> </v>
      </c>
      <c r="D51" s="367">
        <f>IF(B52="","",VLOOKUP(B52,#REF!,5,1))</f>
      </c>
      <c r="E51" s="21"/>
      <c r="F51" s="359" t="str">
        <f>IF(E51="","",VLOOKUP(E51,#REF!,2,1))&amp;" "&amp;IF(E51="","",VLOOKUP(E51,#REF!,3,1))</f>
        <v> </v>
      </c>
      <c r="G51" s="28"/>
      <c r="H51" s="37"/>
      <c r="I51" s="19"/>
      <c r="J51" s="40"/>
      <c r="K51" s="35"/>
      <c r="L51" s="40"/>
      <c r="M51" s="39"/>
      <c r="N51" s="41"/>
      <c r="O51" s="51"/>
    </row>
    <row r="52" spans="1:15" ht="31.5" customHeight="1" thickBot="1" thickTop="1">
      <c r="A52" s="46">
        <v>24</v>
      </c>
      <c r="B52" s="47"/>
      <c r="C52" s="370" t="str">
        <f>IF(B52="","",VLOOKUP(B52,#REF!,2,1))&amp;" "&amp;IF(B52="","",VLOOKUP(B52,#REF!,3,1))</f>
        <v> </v>
      </c>
      <c r="D52" s="368" t="e">
        <f>IF(C52="","",VLOOKUP(C52,#REF!,2,1))&amp;" "&amp;IF(C52="","",VLOOKUP(C52,#REF!,3,1))</f>
        <v>#REF!</v>
      </c>
      <c r="E52" s="26"/>
      <c r="F52" s="27"/>
      <c r="G52" s="19"/>
      <c r="H52" s="37"/>
      <c r="I52" s="19"/>
      <c r="J52" s="40"/>
      <c r="K52" s="38"/>
      <c r="L52" s="358">
        <f>IF(K53="","",VLOOKUP(K53,#REF!,2,1))</f>
      </c>
      <c r="M52" s="39"/>
      <c r="N52" s="41"/>
      <c r="O52" s="51"/>
    </row>
    <row r="53" spans="1:15" ht="31.5" customHeight="1" thickBot="1" thickTop="1">
      <c r="A53" s="46"/>
      <c r="B53" s="48"/>
      <c r="C53" s="373" t="str">
        <f>IF(B54="","",VLOOKUP(B54,#REF!,2,1))&amp;" "&amp;IF(B54="","",VLOOKUP(B54,#REF!,3,1))</f>
        <v> </v>
      </c>
      <c r="D53" s="367">
        <f>IF(B54="","",VLOOKUP(B54,#REF!,5,1))</f>
      </c>
      <c r="E53" s="19"/>
      <c r="F53" s="37"/>
      <c r="G53" s="19"/>
      <c r="H53" s="37"/>
      <c r="I53" s="19"/>
      <c r="J53" s="40"/>
      <c r="K53" s="86"/>
      <c r="L53" s="359" t="str">
        <f>IF(K53="","",VLOOKUP(K53,#REF!,2,1))&amp;" "&amp;IF(K53="","",VLOOKUP(K53,#REF!,3,1))</f>
        <v> </v>
      </c>
      <c r="M53" s="39"/>
      <c r="N53" s="41"/>
      <c r="O53" s="51"/>
    </row>
    <row r="54" spans="1:15" ht="31.5" customHeight="1" thickBot="1" thickTop="1">
      <c r="A54" s="46">
        <v>25</v>
      </c>
      <c r="B54" s="47"/>
      <c r="C54" s="374" t="str">
        <f>IF(B54="","",VLOOKUP(B54,#REF!,2,1))&amp;" "&amp;IF(B54="","",VLOOKUP(B54,#REF!,3,1))</f>
        <v> </v>
      </c>
      <c r="D54" s="368" t="e">
        <f>IF(C54="","",VLOOKUP(C54,#REF!,2,1))&amp;" "&amp;IF(C54="","",VLOOKUP(C54,#REF!,3,1))</f>
        <v>#REF!</v>
      </c>
      <c r="E54" s="19"/>
      <c r="F54" s="358">
        <f>IF(E55="","",VLOOKUP(E55,#REF!,2,1))</f>
      </c>
      <c r="G54" s="19"/>
      <c r="H54" s="37"/>
      <c r="I54" s="19"/>
      <c r="J54" s="40"/>
      <c r="K54" s="42"/>
      <c r="L54" s="72"/>
      <c r="M54" s="18"/>
      <c r="N54" s="41"/>
      <c r="O54" s="51"/>
    </row>
    <row r="55" spans="1:15" ht="31.5" customHeight="1" thickBot="1" thickTop="1">
      <c r="A55" s="46"/>
      <c r="B55" s="48"/>
      <c r="C55" s="361" t="str">
        <f>IF(B56="","",VLOOKUP(B56,#REF!,2,1))&amp;" "&amp;IF(B56="","",VLOOKUP(B56,#REF!,3,1))</f>
        <v> </v>
      </c>
      <c r="D55" s="365">
        <f>IF(B56="","",VLOOKUP(B56,#REF!,5,1))</f>
      </c>
      <c r="E55" s="21"/>
      <c r="F55" s="359" t="str">
        <f>IF(E55="","",VLOOKUP(E55,#REF!,2,1))&amp;" "&amp;IF(E55="","",VLOOKUP(E55,#REF!,3,1))</f>
        <v> </v>
      </c>
      <c r="G55" s="20"/>
      <c r="H55" s="37"/>
      <c r="I55" s="19"/>
      <c r="J55" s="40"/>
      <c r="K55" s="35"/>
      <c r="L55" s="37"/>
      <c r="M55" s="18"/>
      <c r="N55" s="41"/>
      <c r="O55" s="51"/>
    </row>
    <row r="56" spans="1:15" ht="31.5" customHeight="1" thickBot="1" thickTop="1">
      <c r="A56" s="46">
        <v>26</v>
      </c>
      <c r="B56" s="47"/>
      <c r="C56" s="364" t="str">
        <f>IF(B56="","",VLOOKUP(B56,#REF!,2,1))&amp;" "&amp;IF(B56="","",VLOOKUP(B56,#REF!,3,1))</f>
        <v> </v>
      </c>
      <c r="D56" s="366" t="e">
        <f>IF(C56="","",VLOOKUP(C56,#REF!,2,1))&amp;" "&amp;IF(C56="","",VLOOKUP(C56,#REF!,3,1))</f>
        <v>#REF!</v>
      </c>
      <c r="E56" s="26"/>
      <c r="F56" s="27"/>
      <c r="G56" s="28"/>
      <c r="H56" s="358">
        <f>IF(G57="","",VLOOKUP(G57,#REF!,2,1))</f>
      </c>
      <c r="I56" s="19"/>
      <c r="J56" s="40"/>
      <c r="K56" s="35"/>
      <c r="L56" s="37"/>
      <c r="M56" s="18"/>
      <c r="N56" s="41"/>
      <c r="O56" s="51"/>
    </row>
    <row r="57" spans="1:15" ht="31.5" customHeight="1" thickBot="1" thickTop="1">
      <c r="A57" s="46"/>
      <c r="B57" s="48"/>
      <c r="C57" s="371" t="str">
        <f>IF(B58="","",VLOOKUP(B58,#REF!,2,1))&amp;" "&amp;IF(B58="","",VLOOKUP(B58,#REF!,3,1))</f>
        <v> </v>
      </c>
      <c r="D57" s="365">
        <f>IF(B58="","",VLOOKUP(B58,#REF!,5,1))</f>
      </c>
      <c r="E57" s="19"/>
      <c r="F57" s="32"/>
      <c r="G57" s="21"/>
      <c r="H57" s="359" t="str">
        <f>IF(G57="","",VLOOKUP(G57,#REF!,2,1))&amp;" "&amp;IF(G57="","",VLOOKUP(G57,#REF!,3,1))</f>
        <v> </v>
      </c>
      <c r="I57" s="19"/>
      <c r="J57" s="40"/>
      <c r="K57" s="35"/>
      <c r="L57" s="37"/>
      <c r="M57" s="18"/>
      <c r="N57" s="41"/>
      <c r="O57" s="51"/>
    </row>
    <row r="58" spans="1:15" ht="31.5" customHeight="1" thickBot="1" thickTop="1">
      <c r="A58" s="46">
        <v>27</v>
      </c>
      <c r="B58" s="47"/>
      <c r="C58" s="372" t="str">
        <f>IF(B58="","",VLOOKUP(B58,#REF!,2,1))&amp;" "&amp;IF(B58="","",VLOOKUP(B58,#REF!,3,1))</f>
        <v> </v>
      </c>
      <c r="D58" s="366" t="e">
        <f>IF(C58="","",VLOOKUP(C58,#REF!,2,1))&amp;" "&amp;IF(C58="","",VLOOKUP(C58,#REF!,3,1))</f>
        <v>#REF!</v>
      </c>
      <c r="E58" s="19"/>
      <c r="F58" s="358">
        <f>IF(E59="","",VLOOKUP(E59,#REF!,2,1))</f>
      </c>
      <c r="G58" s="26"/>
      <c r="H58" s="27"/>
      <c r="I58" s="35"/>
      <c r="J58" s="43"/>
      <c r="K58" s="28"/>
      <c r="L58" s="37"/>
      <c r="M58" s="18"/>
      <c r="N58" s="41"/>
      <c r="O58" s="51"/>
    </row>
    <row r="59" spans="1:15" ht="31.5" customHeight="1" thickBot="1" thickTop="1">
      <c r="A59" s="46"/>
      <c r="B59" s="49"/>
      <c r="C59" s="361" t="str">
        <f>IF(B60="","",VLOOKUP(B60,#REF!,2,1))&amp;" "&amp;IF(B60="","",VLOOKUP(B60,#REF!,3,1))</f>
        <v> </v>
      </c>
      <c r="D59" s="365">
        <f>IF(B60="","",VLOOKUP(B60,#REF!,5,1))</f>
      </c>
      <c r="E59" s="21"/>
      <c r="F59" s="359" t="str">
        <f>IF(E59="","",VLOOKUP(E59,#REF!,2,1))&amp;" "&amp;IF(E59="","",VLOOKUP(E59,#REF!,3,1))</f>
        <v> </v>
      </c>
      <c r="G59" s="28"/>
      <c r="H59" s="37"/>
      <c r="I59" s="35"/>
      <c r="J59" s="43"/>
      <c r="K59" s="28"/>
      <c r="L59" s="37"/>
      <c r="M59" s="18"/>
      <c r="N59" s="41"/>
      <c r="O59" s="51"/>
    </row>
    <row r="60" spans="1:15" ht="31.5" customHeight="1" thickBot="1" thickTop="1">
      <c r="A60" s="46">
        <v>28</v>
      </c>
      <c r="B60" s="47"/>
      <c r="C60" s="364" t="str">
        <f>IF(B60="","",VLOOKUP(B60,#REF!,2,1))&amp;" "&amp;IF(B60="","",VLOOKUP(B60,#REF!,3,1))</f>
        <v> </v>
      </c>
      <c r="D60" s="366" t="e">
        <f>IF(C60="","",VLOOKUP(C60,#REF!,2,1))&amp;" "&amp;IF(C60="","",VLOOKUP(C60,#REF!,3,1))</f>
        <v>#REF!</v>
      </c>
      <c r="E60" s="26"/>
      <c r="F60" s="27"/>
      <c r="G60" s="19"/>
      <c r="H60" s="37"/>
      <c r="I60" s="28"/>
      <c r="J60" s="358">
        <f>IF(I61="","",VLOOKUP(I61,#REF!,2,1))</f>
      </c>
      <c r="K60" s="28"/>
      <c r="L60" s="37"/>
      <c r="M60" s="18"/>
      <c r="N60" s="41"/>
      <c r="O60" s="51"/>
    </row>
    <row r="61" spans="1:15" ht="31.5" customHeight="1" thickBot="1" thickTop="1">
      <c r="A61" s="46"/>
      <c r="B61" s="48"/>
      <c r="C61" s="371" t="str">
        <f>IF(B62="","",VLOOKUP(B62,#REF!,2,1))&amp;" "&amp;IF(B62="","",VLOOKUP(B62,#REF!,3,1))</f>
        <v> </v>
      </c>
      <c r="D61" s="365">
        <f>IF(B62="","",VLOOKUP(B62,#REF!,5,1))</f>
      </c>
      <c r="E61" s="19"/>
      <c r="F61" s="37"/>
      <c r="G61" s="19"/>
      <c r="H61" s="37"/>
      <c r="I61" s="21"/>
      <c r="J61" s="359" t="str">
        <f>IF(I61="","",VLOOKUP(I61,#REF!,2,1))&amp;" "&amp;IF(I61="","",VLOOKUP(I61,#REF!,3,1))</f>
        <v> </v>
      </c>
      <c r="K61" s="35"/>
      <c r="L61" s="37"/>
      <c r="M61" s="18"/>
      <c r="N61" s="41"/>
      <c r="O61" s="51"/>
    </row>
    <row r="62" spans="1:15" ht="31.5" customHeight="1" thickBot="1" thickTop="1">
      <c r="A62" s="46">
        <v>29</v>
      </c>
      <c r="B62" s="47"/>
      <c r="C62" s="372" t="str">
        <f>IF(B62="","",VLOOKUP(B62,#REF!,2,1))&amp;" "&amp;IF(B62="","",VLOOKUP(B62,#REF!,3,1))</f>
        <v> </v>
      </c>
      <c r="D62" s="366" t="e">
        <f>IF(C62="","",VLOOKUP(C62,#REF!,2,1))&amp;" "&amp;IF(C62="","",VLOOKUP(C62,#REF!,3,1))</f>
        <v>#REF!</v>
      </c>
      <c r="E62" s="19"/>
      <c r="F62" s="358">
        <f>IF(E63="","",VLOOKUP(E63,#REF!,2,1))</f>
      </c>
      <c r="G62" s="19"/>
      <c r="H62" s="37"/>
      <c r="I62" s="26"/>
      <c r="J62" s="72"/>
      <c r="K62" s="19"/>
      <c r="L62" s="37"/>
      <c r="M62" s="18"/>
      <c r="N62" s="41"/>
      <c r="O62" s="51"/>
    </row>
    <row r="63" spans="1:15" ht="31.5" customHeight="1" thickBot="1" thickTop="1">
      <c r="A63" s="46"/>
      <c r="B63" s="48"/>
      <c r="C63" s="361" t="str">
        <f>IF(B64="","",VLOOKUP(B64,#REF!,2,1))&amp;" "&amp;IF(B64="","",VLOOKUP(B64,#REF!,3,1))</f>
        <v> </v>
      </c>
      <c r="D63" s="365">
        <f>IF(B64="","",VLOOKUP(B64,#REF!,5,1))</f>
      </c>
      <c r="E63" s="21"/>
      <c r="F63" s="359" t="str">
        <f>IF(E63="","",VLOOKUP(E63,#REF!,2,1))&amp;" "&amp;IF(E63="","",VLOOKUP(E63,#REF!,3,1))</f>
        <v> </v>
      </c>
      <c r="G63" s="20"/>
      <c r="H63" s="37"/>
      <c r="I63" s="35"/>
      <c r="J63" s="37"/>
      <c r="K63" s="19"/>
      <c r="L63" s="37"/>
      <c r="M63" s="18"/>
      <c r="N63" s="41"/>
      <c r="O63" s="51"/>
    </row>
    <row r="64" spans="1:15" ht="31.5" customHeight="1" thickBot="1" thickTop="1">
      <c r="A64" s="46">
        <v>30</v>
      </c>
      <c r="B64" s="47"/>
      <c r="C64" s="364" t="str">
        <f>IF(B64="","",VLOOKUP(B64,#REF!,2,1))&amp;" "&amp;IF(B64="","",VLOOKUP(B64,#REF!,3,1))</f>
        <v> </v>
      </c>
      <c r="D64" s="366" t="e">
        <f>IF(C64="","",VLOOKUP(C64,#REF!,2,1))&amp;" "&amp;IF(C64="","",VLOOKUP(C64,#REF!,3,1))</f>
        <v>#REF!</v>
      </c>
      <c r="E64" s="26"/>
      <c r="F64" s="27"/>
      <c r="G64" s="28"/>
      <c r="H64" s="358">
        <f>IF(G65="","",VLOOKUP(G65,#REF!,2,1))</f>
      </c>
      <c r="I64" s="35"/>
      <c r="J64" s="37"/>
      <c r="K64" s="19"/>
      <c r="L64" s="37"/>
      <c r="M64" s="18"/>
      <c r="N64" s="41"/>
      <c r="O64" s="51"/>
    </row>
    <row r="65" spans="1:15" ht="31.5" customHeight="1" thickBot="1" thickTop="1">
      <c r="A65" s="46"/>
      <c r="B65" s="48"/>
      <c r="C65" s="371" t="str">
        <f>IF(B66="","",VLOOKUP(B66,#REF!,2,1))&amp;" "&amp;IF(B66="","",VLOOKUP(B66,#REF!,3,1))</f>
        <v> </v>
      </c>
      <c r="D65" s="365">
        <f>IF(B66="","",VLOOKUP(B66,#REF!,5,1))</f>
      </c>
      <c r="E65" s="19"/>
      <c r="F65" s="32"/>
      <c r="G65" s="21"/>
      <c r="H65" s="359" t="str">
        <f>IF(G65="","",VLOOKUP(G65,#REF!,2,1))&amp;" "&amp;IF(G65="","",VLOOKUP(G65,#REF!,3,1))</f>
        <v> </v>
      </c>
      <c r="I65" s="35"/>
      <c r="J65" s="37"/>
      <c r="K65" s="19"/>
      <c r="L65" s="37"/>
      <c r="M65" s="18"/>
      <c r="N65" s="41"/>
      <c r="O65" s="51"/>
    </row>
    <row r="66" spans="1:15" ht="31.5" customHeight="1" thickBot="1" thickTop="1">
      <c r="A66" s="46">
        <v>31</v>
      </c>
      <c r="B66" s="47"/>
      <c r="C66" s="372" t="str">
        <f>IF(B66="","",VLOOKUP(B66,#REF!,2,1))&amp;" "&amp;IF(B66="","",VLOOKUP(B66,#REF!,3,1))</f>
        <v> </v>
      </c>
      <c r="D66" s="366" t="e">
        <f>IF(C66="","",VLOOKUP(C66,#REF!,2,1))&amp;" "&amp;IF(C66="","",VLOOKUP(C66,#REF!,3,1))</f>
        <v>#REF!</v>
      </c>
      <c r="E66" s="19"/>
      <c r="F66" s="358">
        <f>IF(E67="","",VLOOKUP(E67,#REF!,2,1))</f>
      </c>
      <c r="G66" s="26"/>
      <c r="H66" s="27"/>
      <c r="I66" s="19"/>
      <c r="J66" s="37"/>
      <c r="K66" s="19"/>
      <c r="L66" s="37"/>
      <c r="M66" s="18"/>
      <c r="N66" s="41"/>
      <c r="O66" s="51"/>
    </row>
    <row r="67" spans="1:15" ht="27.75" customHeight="1" thickBot="1" thickTop="1">
      <c r="A67" s="46"/>
      <c r="B67" s="48"/>
      <c r="C67" s="369" t="str">
        <f>IF(B68="","",VLOOKUP(B68,#REF!,2,1))&amp;" "&amp;IF(B68="","",VLOOKUP(B68,#REF!,3,1))</f>
        <v> </v>
      </c>
      <c r="D67" s="367">
        <f>IF(B68="","",VLOOKUP(B68,#REF!,5,1))</f>
      </c>
      <c r="E67" s="21"/>
      <c r="F67" s="359" t="str">
        <f>IF(E67="","",VLOOKUP(E67,#REF!,2,1))&amp;" "&amp;IF(E67="","",VLOOKUP(E67,#REF!,3,1))</f>
        <v> </v>
      </c>
      <c r="G67" s="28"/>
      <c r="H67" s="19"/>
      <c r="I67" s="19"/>
      <c r="J67" s="37"/>
      <c r="K67" s="19"/>
      <c r="L67" s="37"/>
      <c r="M67" s="50"/>
      <c r="N67" s="52"/>
      <c r="O67" s="51"/>
    </row>
    <row r="68" spans="1:15" ht="27" customHeight="1" thickBot="1" thickTop="1">
      <c r="A68" s="46">
        <v>32</v>
      </c>
      <c r="B68" s="47"/>
      <c r="C68" s="370" t="str">
        <f>IF(B68="","",VLOOKUP(B68,#REF!,2,1))&amp;" "&amp;IF(B68="","",VLOOKUP(B68,#REF!,3,1))</f>
        <v> </v>
      </c>
      <c r="D68" s="368" t="e">
        <f>IF(C68="","",VLOOKUP(C68,#REF!,2,1))&amp;" "&amp;IF(C68="","",VLOOKUP(C68,#REF!,3,1))</f>
        <v>#REF!</v>
      </c>
      <c r="E68" s="26"/>
      <c r="F68" s="27"/>
      <c r="G68" s="19"/>
      <c r="H68" s="19"/>
      <c r="I68" s="19"/>
      <c r="J68" s="37"/>
      <c r="K68" s="19"/>
      <c r="L68" s="37"/>
      <c r="M68" s="18"/>
      <c r="N68" s="16"/>
      <c r="O68" s="51"/>
    </row>
    <row r="69" ht="13.5" thickTop="1"/>
  </sheetData>
  <sheetProtection/>
  <mergeCells count="98">
    <mergeCell ref="C67:C68"/>
    <mergeCell ref="D67:D68"/>
    <mergeCell ref="C57:C58"/>
    <mergeCell ref="D57:D58"/>
    <mergeCell ref="C59:C60"/>
    <mergeCell ref="D59:D60"/>
    <mergeCell ref="C65:C66"/>
    <mergeCell ref="D65:D66"/>
    <mergeCell ref="D63:D64"/>
    <mergeCell ref="N36:N37"/>
    <mergeCell ref="F66:F67"/>
    <mergeCell ref="H56:H57"/>
    <mergeCell ref="H64:H65"/>
    <mergeCell ref="J60:J61"/>
    <mergeCell ref="F58:F59"/>
    <mergeCell ref="F62:F63"/>
    <mergeCell ref="L52:L53"/>
    <mergeCell ref="D5:D6"/>
    <mergeCell ref="C5:C6"/>
    <mergeCell ref="D7:D8"/>
    <mergeCell ref="C63:C64"/>
    <mergeCell ref="C9:C10"/>
    <mergeCell ref="C13:C14"/>
    <mergeCell ref="D11:D12"/>
    <mergeCell ref="D9:D10"/>
    <mergeCell ref="C43:C44"/>
    <mergeCell ref="D43:D44"/>
    <mergeCell ref="D35:D36"/>
    <mergeCell ref="D31:D32"/>
    <mergeCell ref="C19:C20"/>
    <mergeCell ref="C15:C16"/>
    <mergeCell ref="D27:D28"/>
    <mergeCell ref="C25:C26"/>
    <mergeCell ref="C23:C24"/>
    <mergeCell ref="B2:C2"/>
    <mergeCell ref="C11:C12"/>
    <mergeCell ref="C7:C8"/>
    <mergeCell ref="C17:C18"/>
    <mergeCell ref="F18:F19"/>
    <mergeCell ref="D21:D22"/>
    <mergeCell ref="D17:D18"/>
    <mergeCell ref="C21:C22"/>
    <mergeCell ref="D19:D20"/>
    <mergeCell ref="C61:C62"/>
    <mergeCell ref="D61:D62"/>
    <mergeCell ref="D13:D14"/>
    <mergeCell ref="D15:D16"/>
    <mergeCell ref="D25:D26"/>
    <mergeCell ref="D51:D52"/>
    <mergeCell ref="C37:C38"/>
    <mergeCell ref="C41:C42"/>
    <mergeCell ref="C55:C56"/>
    <mergeCell ref="D55:D56"/>
    <mergeCell ref="F30:F31"/>
    <mergeCell ref="F26:F27"/>
    <mergeCell ref="F6:F7"/>
    <mergeCell ref="F10:F11"/>
    <mergeCell ref="F14:F15"/>
    <mergeCell ref="F22:F23"/>
    <mergeCell ref="K2:M2"/>
    <mergeCell ref="J12:J13"/>
    <mergeCell ref="L20:L21"/>
    <mergeCell ref="H8:H9"/>
    <mergeCell ref="H16:H17"/>
    <mergeCell ref="H24:H25"/>
    <mergeCell ref="C31:C32"/>
    <mergeCell ref="C45:C46"/>
    <mergeCell ref="F34:F35"/>
    <mergeCell ref="F38:F39"/>
    <mergeCell ref="H32:H33"/>
    <mergeCell ref="D33:D34"/>
    <mergeCell ref="D45:D46"/>
    <mergeCell ref="C33:C34"/>
    <mergeCell ref="D23:D24"/>
    <mergeCell ref="C53:C54"/>
    <mergeCell ref="J44:J45"/>
    <mergeCell ref="C51:C52"/>
    <mergeCell ref="C49:C50"/>
    <mergeCell ref="F50:F51"/>
    <mergeCell ref="D53:D54"/>
    <mergeCell ref="F54:F55"/>
    <mergeCell ref="D49:D50"/>
    <mergeCell ref="H48:H49"/>
    <mergeCell ref="D39:D40"/>
    <mergeCell ref="C27:C28"/>
    <mergeCell ref="L36:L37"/>
    <mergeCell ref="H40:H41"/>
    <mergeCell ref="D37:D38"/>
    <mergeCell ref="C35:C36"/>
    <mergeCell ref="D29:D30"/>
    <mergeCell ref="C29:C30"/>
    <mergeCell ref="J28:J29"/>
    <mergeCell ref="C39:C40"/>
    <mergeCell ref="F42:F43"/>
    <mergeCell ref="F46:F47"/>
    <mergeCell ref="C47:C48"/>
    <mergeCell ref="D47:D48"/>
    <mergeCell ref="D41:D42"/>
  </mergeCells>
  <printOptions horizontalCentered="1"/>
  <pageMargins left="0" right="0" top="0.1968503937007874" bottom="0.1968503937007874" header="0.1968503937007874" footer="0.1968503937007874"/>
  <pageSetup fitToHeight="1" fitToWidth="1" horizontalDpi="300" verticalDpi="300" orientation="portrait" paperSize="9" scale="2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J19"/>
  <sheetViews>
    <sheetView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4.75390625" style="0" customWidth="1"/>
    <col min="2" max="2" width="3.375" style="0" hidden="1" customWidth="1"/>
    <col min="3" max="3" width="22.75390625" style="0" customWidth="1"/>
    <col min="4" max="4" width="61.375" style="0" customWidth="1"/>
    <col min="5" max="5" width="10.125" style="0" customWidth="1"/>
    <col min="6" max="6" width="13.00390625" style="0" customWidth="1"/>
  </cols>
  <sheetData>
    <row r="1" spans="1:6" ht="7.5" customHeight="1">
      <c r="A1" s="94"/>
      <c r="B1" s="94"/>
      <c r="C1" s="94"/>
      <c r="D1" s="94"/>
      <c r="E1" s="94"/>
      <c r="F1" s="94"/>
    </row>
    <row r="2" spans="1:6" ht="15.75">
      <c r="A2" s="377" t="s">
        <v>7</v>
      </c>
      <c r="B2" s="377"/>
      <c r="C2" s="377"/>
      <c r="D2" s="377"/>
      <c r="E2" s="235"/>
      <c r="F2" s="235"/>
    </row>
    <row r="3" spans="1:6" ht="15.75">
      <c r="A3" s="377" t="s">
        <v>101</v>
      </c>
      <c r="B3" s="377"/>
      <c r="C3" s="377"/>
      <c r="D3" s="377"/>
      <c r="E3" s="235"/>
      <c r="F3" s="235"/>
    </row>
    <row r="4" spans="1:5" ht="15.75">
      <c r="A4" s="113" t="s">
        <v>76</v>
      </c>
      <c r="B4" s="108"/>
      <c r="C4" s="108"/>
      <c r="D4" s="224" t="s">
        <v>89</v>
      </c>
      <c r="E4" s="108"/>
    </row>
    <row r="5" spans="1:5" ht="15.75">
      <c r="A5" s="113" t="s">
        <v>88</v>
      </c>
      <c r="B5" s="108"/>
      <c r="C5" s="108"/>
      <c r="D5" s="224"/>
      <c r="E5" s="108"/>
    </row>
    <row r="6" spans="1:6" ht="13.5" thickBot="1">
      <c r="A6" s="157"/>
      <c r="B6" s="158"/>
      <c r="C6" s="236" t="s">
        <v>91</v>
      </c>
      <c r="D6" s="236" t="s">
        <v>82</v>
      </c>
      <c r="E6" s="158"/>
      <c r="F6" s="183"/>
    </row>
    <row r="7" spans="1:6" ht="12.75">
      <c r="A7" s="127" t="s">
        <v>18</v>
      </c>
      <c r="B7" s="128">
        <v>3</v>
      </c>
      <c r="C7" s="237" t="s">
        <v>90</v>
      </c>
      <c r="D7" s="237" t="s">
        <v>102</v>
      </c>
      <c r="E7" s="129"/>
      <c r="F7" s="94"/>
    </row>
    <row r="8" spans="1:6" ht="12.75">
      <c r="A8" s="127" t="s">
        <v>19</v>
      </c>
      <c r="B8" s="128">
        <v>1</v>
      </c>
      <c r="C8" s="237" t="s">
        <v>92</v>
      </c>
      <c r="D8" s="237" t="s">
        <v>103</v>
      </c>
      <c r="E8" s="129"/>
      <c r="F8" s="94"/>
    </row>
    <row r="9" spans="1:6" ht="12.75">
      <c r="A9" s="127" t="s">
        <v>37</v>
      </c>
      <c r="B9" s="128">
        <v>2</v>
      </c>
      <c r="C9" s="237" t="s">
        <v>93</v>
      </c>
      <c r="D9" s="237" t="s">
        <v>104</v>
      </c>
      <c r="E9" s="129"/>
      <c r="F9" s="94"/>
    </row>
    <row r="10" spans="1:6" ht="12.75">
      <c r="A10" s="127" t="s">
        <v>38</v>
      </c>
      <c r="B10" s="128">
        <v>4</v>
      </c>
      <c r="C10" s="237" t="s">
        <v>94</v>
      </c>
      <c r="D10" s="237" t="s">
        <v>105</v>
      </c>
      <c r="E10" s="129"/>
      <c r="F10" s="94"/>
    </row>
    <row r="11" spans="1:6" ht="12.75">
      <c r="A11" s="127" t="s">
        <v>39</v>
      </c>
      <c r="B11" s="128">
        <v>5</v>
      </c>
      <c r="C11" s="237" t="s">
        <v>95</v>
      </c>
      <c r="D11" s="237" t="s">
        <v>106</v>
      </c>
      <c r="E11" s="129"/>
      <c r="F11" s="94"/>
    </row>
    <row r="12" spans="1:6" ht="12.75">
      <c r="A12" s="127"/>
      <c r="B12" s="271"/>
      <c r="C12" s="237"/>
      <c r="D12" s="237"/>
      <c r="E12" s="129"/>
      <c r="F12" s="94"/>
    </row>
    <row r="13" spans="1:6" ht="15.75">
      <c r="A13" s="113" t="s">
        <v>96</v>
      </c>
      <c r="B13" s="108"/>
      <c r="C13" s="108"/>
      <c r="D13" s="224"/>
      <c r="E13" s="129"/>
      <c r="F13" s="94"/>
    </row>
    <row r="14" spans="1:6" ht="13.5" thickBot="1">
      <c r="A14" s="157"/>
      <c r="B14" s="158"/>
      <c r="C14" s="236" t="s">
        <v>91</v>
      </c>
      <c r="D14" s="236" t="s">
        <v>82</v>
      </c>
      <c r="E14" s="129"/>
      <c r="F14" s="94"/>
    </row>
    <row r="15" spans="1:6" ht="12.75">
      <c r="A15" s="127" t="s">
        <v>18</v>
      </c>
      <c r="B15" s="128" t="s">
        <v>107</v>
      </c>
      <c r="C15" s="237" t="s">
        <v>97</v>
      </c>
      <c r="D15" s="237" t="s">
        <v>99</v>
      </c>
      <c r="E15" s="129"/>
      <c r="F15" s="94"/>
    </row>
    <row r="16" spans="1:6" ht="12.75">
      <c r="A16" s="127" t="s">
        <v>19</v>
      </c>
      <c r="B16" s="128" t="s">
        <v>107</v>
      </c>
      <c r="C16" s="237" t="s">
        <v>74</v>
      </c>
      <c r="D16" s="237" t="s">
        <v>100</v>
      </c>
      <c r="E16" s="129"/>
      <c r="F16" s="94"/>
    </row>
    <row r="17" spans="5:10" ht="12.75">
      <c r="E17" s="159"/>
      <c r="F17" s="159"/>
      <c r="G17" s="159"/>
      <c r="H17" s="159"/>
      <c r="I17" s="159"/>
      <c r="J17" s="159"/>
    </row>
    <row r="18" spans="5:10" ht="12.75">
      <c r="E18" s="159"/>
      <c r="F18" s="159"/>
      <c r="G18" s="159"/>
      <c r="H18" s="159"/>
      <c r="I18" s="159"/>
      <c r="J18" s="159"/>
    </row>
    <row r="19" spans="5:10" ht="12.75">
      <c r="E19" s="159"/>
      <c r="F19" s="159"/>
      <c r="G19" s="159"/>
      <c r="H19" s="159"/>
      <c r="I19" s="159"/>
      <c r="J19" s="159"/>
    </row>
  </sheetData>
  <sheetProtection/>
  <mergeCells count="2">
    <mergeCell ref="A2:D2"/>
    <mergeCell ref="A3:D3"/>
  </mergeCells>
  <printOptions horizontalCentered="1"/>
  <pageMargins left="0.7874015748031497" right="0.7874015748031497" top="0.5905511811023623" bottom="0.3937007874015748" header="0.5118110236220472" footer="0.5118110236220472"/>
  <pageSetup fitToHeight="1" fitToWidth="1" horizontalDpi="300" verticalDpi="3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5">
    <pageSetUpPr fitToPage="1"/>
  </sheetPr>
  <dimension ref="A2:AI6"/>
  <sheetViews>
    <sheetView view="pageBreakPreview" zoomScaleSheetLayoutView="100" workbookViewId="0" topLeftCell="A1">
      <selection activeCell="AH9" sqref="AH9"/>
    </sheetView>
  </sheetViews>
  <sheetFormatPr defaultColWidth="9.00390625" defaultRowHeight="12.75"/>
  <cols>
    <col min="1" max="1" width="15.875" style="0" customWidth="1"/>
    <col min="2" max="6" width="3.125" style="0" bestFit="1" customWidth="1"/>
    <col min="7" max="7" width="3.625" style="0" bestFit="1" customWidth="1"/>
    <col min="8" max="14" width="3.125" style="0" bestFit="1" customWidth="1"/>
    <col min="15" max="15" width="3.00390625" style="0" bestFit="1" customWidth="1"/>
    <col min="16" max="23" width="3.125" style="0" bestFit="1" customWidth="1"/>
    <col min="24" max="24" width="3.625" style="0" customWidth="1"/>
    <col min="25" max="28" width="3.125" style="0" bestFit="1" customWidth="1"/>
    <col min="29" max="29" width="3.00390625" style="0" bestFit="1" customWidth="1"/>
    <col min="30" max="31" width="3.125" style="0" bestFit="1" customWidth="1"/>
    <col min="32" max="33" width="4.875" style="0" customWidth="1"/>
    <col min="34" max="34" width="12.375" style="0" customWidth="1"/>
  </cols>
  <sheetData>
    <row r="2" spans="1:35" ht="12.75">
      <c r="A2" s="77"/>
      <c r="B2" s="378">
        <v>1</v>
      </c>
      <c r="C2" s="378"/>
      <c r="D2" s="378">
        <v>2</v>
      </c>
      <c r="E2" s="378"/>
      <c r="F2" s="378">
        <v>3</v>
      </c>
      <c r="G2" s="378"/>
      <c r="H2" s="378">
        <v>4</v>
      </c>
      <c r="I2" s="378"/>
      <c r="J2" s="378">
        <v>5</v>
      </c>
      <c r="K2" s="378"/>
      <c r="L2" s="378">
        <v>1</v>
      </c>
      <c r="M2" s="378"/>
      <c r="N2" s="378">
        <v>2</v>
      </c>
      <c r="O2" s="378"/>
      <c r="P2" s="378">
        <v>3</v>
      </c>
      <c r="Q2" s="378"/>
      <c r="R2" s="378">
        <v>4</v>
      </c>
      <c r="S2" s="378"/>
      <c r="T2" s="378">
        <v>5</v>
      </c>
      <c r="U2" s="378"/>
      <c r="V2" s="378">
        <v>1</v>
      </c>
      <c r="W2" s="378"/>
      <c r="X2" s="378">
        <v>2</v>
      </c>
      <c r="Y2" s="378"/>
      <c r="Z2" s="378">
        <v>3</v>
      </c>
      <c r="AA2" s="378"/>
      <c r="AB2" s="378">
        <v>4</v>
      </c>
      <c r="AC2" s="378"/>
      <c r="AD2" s="378">
        <v>5</v>
      </c>
      <c r="AE2" s="378"/>
      <c r="AF2" s="77"/>
      <c r="AG2" s="77"/>
      <c r="AH2" s="77"/>
      <c r="AI2" s="77"/>
    </row>
    <row r="3" spans="1:35" ht="12.75">
      <c r="A3" s="85" t="s">
        <v>78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81">
        <v>11</v>
      </c>
      <c r="M3" s="81">
        <v>7</v>
      </c>
      <c r="N3" s="81">
        <v>4</v>
      </c>
      <c r="O3" s="81">
        <v>11</v>
      </c>
      <c r="P3" s="81">
        <v>11</v>
      </c>
      <c r="Q3" s="81">
        <v>8</v>
      </c>
      <c r="R3" s="81">
        <v>11</v>
      </c>
      <c r="S3" s="81">
        <v>2</v>
      </c>
      <c r="T3" s="81"/>
      <c r="U3" s="81"/>
      <c r="V3" s="81">
        <v>10</v>
      </c>
      <c r="W3" s="81">
        <v>12</v>
      </c>
      <c r="X3" s="81">
        <v>11</v>
      </c>
      <c r="Y3" s="81">
        <v>9</v>
      </c>
      <c r="Z3" s="81">
        <v>2</v>
      </c>
      <c r="AA3" s="81">
        <v>11</v>
      </c>
      <c r="AB3" s="81">
        <v>9</v>
      </c>
      <c r="AC3" s="81">
        <v>11</v>
      </c>
      <c r="AD3" s="81"/>
      <c r="AE3" s="81"/>
      <c r="AF3" s="78">
        <f>+L3+N3+P3+R3+T3+V3+X3+Z3+AB3+AD3</f>
        <v>69</v>
      </c>
      <c r="AG3" s="78">
        <f>+M3+O3+Q3+S3+U3+W3+Y3+AA3+AC3+AE3</f>
        <v>71</v>
      </c>
      <c r="AH3" s="77">
        <f>+AF3/AG3</f>
        <v>0.971830985915493</v>
      </c>
      <c r="AI3" s="82">
        <v>3</v>
      </c>
    </row>
    <row r="4" spans="1:35" ht="12.75">
      <c r="A4" s="85" t="s">
        <v>79</v>
      </c>
      <c r="B4" s="84">
        <f>+M3</f>
        <v>7</v>
      </c>
      <c r="C4" s="84">
        <f>+L3</f>
        <v>11</v>
      </c>
      <c r="D4" s="84">
        <f>+O3</f>
        <v>11</v>
      </c>
      <c r="E4" s="84">
        <f>+N3</f>
        <v>4</v>
      </c>
      <c r="F4" s="84">
        <f>+Q3</f>
        <v>8</v>
      </c>
      <c r="G4" s="84">
        <f>+P3</f>
        <v>11</v>
      </c>
      <c r="H4" s="84">
        <f>+S3</f>
        <v>2</v>
      </c>
      <c r="I4" s="84">
        <f>+R3</f>
        <v>11</v>
      </c>
      <c r="J4" s="84">
        <f>+U3</f>
        <v>0</v>
      </c>
      <c r="K4" s="84">
        <f>+T3</f>
        <v>0</v>
      </c>
      <c r="L4" s="80"/>
      <c r="M4" s="80"/>
      <c r="N4" s="80"/>
      <c r="O4" s="80"/>
      <c r="P4" s="80"/>
      <c r="Q4" s="80"/>
      <c r="R4" s="80"/>
      <c r="S4" s="80"/>
      <c r="T4" s="80"/>
      <c r="U4" s="80"/>
      <c r="V4" s="81">
        <v>9</v>
      </c>
      <c r="W4" s="81">
        <v>11</v>
      </c>
      <c r="X4" s="81">
        <v>11</v>
      </c>
      <c r="Y4" s="81">
        <v>4</v>
      </c>
      <c r="Z4" s="81">
        <v>11</v>
      </c>
      <c r="AA4" s="81">
        <v>9</v>
      </c>
      <c r="AB4" s="81">
        <v>11</v>
      </c>
      <c r="AC4" s="81">
        <v>5</v>
      </c>
      <c r="AD4" s="81"/>
      <c r="AE4" s="81"/>
      <c r="AF4" s="78">
        <f>+B4+D4+F4+H4+J4+V4+X4+Z4+AB4+AD4</f>
        <v>70</v>
      </c>
      <c r="AG4" s="78">
        <f>+C4+E4+G4+I4+K4+W4+Y4+AA4+AC4+AE4</f>
        <v>66</v>
      </c>
      <c r="AH4" s="77">
        <f>+AF4/AG4</f>
        <v>1.0606060606060606</v>
      </c>
      <c r="AI4" s="83">
        <v>1</v>
      </c>
    </row>
    <row r="5" spans="1:35" ht="12.75">
      <c r="A5" s="85" t="s">
        <v>80</v>
      </c>
      <c r="B5" s="84">
        <f>+W3</f>
        <v>12</v>
      </c>
      <c r="C5" s="84">
        <f>+V3</f>
        <v>10</v>
      </c>
      <c r="D5" s="84">
        <f>+Y3</f>
        <v>9</v>
      </c>
      <c r="E5" s="84">
        <f>+X3</f>
        <v>11</v>
      </c>
      <c r="F5" s="84">
        <f>+AA3</f>
        <v>11</v>
      </c>
      <c r="G5" s="84">
        <f>+Z3</f>
        <v>2</v>
      </c>
      <c r="H5" s="84">
        <f>+AC3</f>
        <v>11</v>
      </c>
      <c r="I5" s="84">
        <f>+AB3</f>
        <v>9</v>
      </c>
      <c r="J5" s="84">
        <f>+AE3</f>
        <v>0</v>
      </c>
      <c r="K5" s="84">
        <f>+AD3</f>
        <v>0</v>
      </c>
      <c r="L5" s="84">
        <f>+W4</f>
        <v>11</v>
      </c>
      <c r="M5" s="84">
        <f>+V4</f>
        <v>9</v>
      </c>
      <c r="N5" s="84">
        <f>+Y4</f>
        <v>4</v>
      </c>
      <c r="O5" s="84">
        <f>+X4</f>
        <v>11</v>
      </c>
      <c r="P5" s="84">
        <f>+AA4</f>
        <v>9</v>
      </c>
      <c r="Q5" s="84">
        <f>+Z4</f>
        <v>11</v>
      </c>
      <c r="R5" s="84">
        <f>+AC4</f>
        <v>5</v>
      </c>
      <c r="S5" s="84">
        <f>+AB4</f>
        <v>11</v>
      </c>
      <c r="T5" s="84">
        <f>+AE4</f>
        <v>0</v>
      </c>
      <c r="U5" s="84">
        <f>+AD4</f>
        <v>0</v>
      </c>
      <c r="V5" s="80"/>
      <c r="W5" s="80"/>
      <c r="X5" s="80"/>
      <c r="Y5" s="80"/>
      <c r="Z5" s="80"/>
      <c r="AA5" s="80"/>
      <c r="AB5" s="80"/>
      <c r="AC5" s="80"/>
      <c r="AD5" s="80"/>
      <c r="AE5" s="80"/>
      <c r="AF5" s="78">
        <f>+L5+N5+P5+R5+T5+B5+D5+F5+H5+J5</f>
        <v>72</v>
      </c>
      <c r="AG5" s="78">
        <f>+M5+O5+Q5+S5+U5+C5+E5+G5+I5+K5</f>
        <v>74</v>
      </c>
      <c r="AH5" s="77">
        <f>+AF5/AG5</f>
        <v>0.972972972972973</v>
      </c>
      <c r="AI5" s="82">
        <v>2</v>
      </c>
    </row>
    <row r="6" spans="32:33" ht="12.75">
      <c r="AF6" s="73">
        <f>SUM(AF3:AF5)</f>
        <v>211</v>
      </c>
      <c r="AG6" s="73">
        <f>SUM(AG3:AG5)</f>
        <v>211</v>
      </c>
    </row>
  </sheetData>
  <sheetProtection sheet="1" objects="1" scenarios="1"/>
  <mergeCells count="15">
    <mergeCell ref="AD2:AE2"/>
    <mergeCell ref="N2:O2"/>
    <mergeCell ref="P2:Q2"/>
    <mergeCell ref="R2:S2"/>
    <mergeCell ref="T2:U2"/>
    <mergeCell ref="V2:W2"/>
    <mergeCell ref="X2:Y2"/>
    <mergeCell ref="J2:K2"/>
    <mergeCell ref="L2:M2"/>
    <mergeCell ref="Z2:AA2"/>
    <mergeCell ref="AB2:AC2"/>
    <mergeCell ref="B2:C2"/>
    <mergeCell ref="D2:E2"/>
    <mergeCell ref="F2:G2"/>
    <mergeCell ref="H2:I2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Bednář Otakar</dc:creator>
  <cp:keywords/>
  <dc:description/>
  <cp:lastModifiedBy>Jiří Olbricht</cp:lastModifiedBy>
  <cp:lastPrinted>2010-02-06T09:36:38Z</cp:lastPrinted>
  <dcterms:created xsi:type="dcterms:W3CDTF">1998-10-18T09:32:50Z</dcterms:created>
  <dcterms:modified xsi:type="dcterms:W3CDTF">2010-02-07T16:01:37Z</dcterms:modified>
  <cp:category/>
  <cp:version/>
  <cp:contentType/>
  <cp:contentStatus/>
</cp:coreProperties>
</file>